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5"/>
  <c r="B626"/>
  <c r="B631"/>
  <c r="B633"/>
  <c r="B634"/>
  <c r="B636"/>
  <c r="B638"/>
  <c r="B639"/>
  <c r="B640"/>
  <c r="B641"/>
  <c r="B642"/>
  <c r="B643"/>
  <c r="B644"/>
  <c r="B589"/>
  <c r="B594"/>
  <c r="B598"/>
  <c r="B599"/>
  <c r="B600"/>
  <c r="B601"/>
  <c r="B602"/>
  <c r="B604"/>
  <c r="B606"/>
  <c r="B607"/>
  <c r="B608"/>
  <c r="B609"/>
  <c r="B610"/>
  <c r="B611"/>
  <c r="B612"/>
  <c r="B557"/>
  <c r="B558"/>
  <c r="B560"/>
  <c r="B562"/>
  <c r="B564"/>
  <c r="B566"/>
  <c r="B567"/>
  <c r="B570"/>
  <c r="B572"/>
  <c r="B574"/>
  <c r="B575"/>
  <c r="B576"/>
  <c r="B577"/>
  <c r="B578"/>
  <c r="B579"/>
  <c r="B525"/>
  <c r="B529"/>
  <c r="B530"/>
  <c r="B534"/>
  <c r="B535"/>
  <c r="B536"/>
  <c r="B537"/>
  <c r="B538"/>
  <c r="B540"/>
  <c r="B542"/>
  <c r="B543"/>
  <c r="B544"/>
  <c r="B545"/>
  <c r="B546"/>
  <c r="B547"/>
  <c r="B548"/>
  <c r="B492"/>
  <c r="B493"/>
  <c r="B498"/>
  <c r="B500"/>
  <c r="B501"/>
  <c r="B502"/>
  <c r="B505"/>
  <c r="B506"/>
  <c r="B508"/>
  <c r="B509"/>
  <c r="B512"/>
  <c r="B513"/>
  <c r="B514"/>
  <c r="B515"/>
  <c r="B516"/>
  <c r="B461"/>
  <c r="B465"/>
  <c r="B466"/>
  <c r="B469"/>
  <c r="B473"/>
  <c r="B474"/>
  <c r="B475"/>
  <c r="B476"/>
  <c r="B477"/>
  <c r="B478"/>
  <c r="B479"/>
  <c r="B480"/>
  <c r="B481"/>
  <c r="B483"/>
  <c r="B484"/>
  <c r="B429"/>
  <c r="B432"/>
  <c r="B434"/>
  <c r="B435"/>
  <c r="B437"/>
  <c r="B439"/>
  <c r="B441"/>
  <c r="B444"/>
  <c r="B445"/>
  <c r="B446"/>
  <c r="B447"/>
  <c r="B449"/>
  <c r="B450"/>
  <c r="B451"/>
  <c r="B452"/>
  <c r="B397"/>
  <c r="B401"/>
  <c r="B402"/>
  <c r="B405"/>
  <c r="B407"/>
  <c r="B408"/>
  <c r="B409"/>
  <c r="B410"/>
  <c r="B411"/>
  <c r="B412"/>
  <c r="B413"/>
  <c r="B414"/>
  <c r="B415"/>
  <c r="B416"/>
  <c r="B417"/>
  <c r="B420"/>
  <c r="B364"/>
  <c r="B365"/>
  <c r="B370"/>
  <c r="B373"/>
  <c r="B376"/>
  <c r="B377"/>
  <c r="B380"/>
  <c r="B381"/>
  <c r="B382"/>
  <c r="B383"/>
  <c r="B384"/>
  <c r="B385"/>
  <c r="B386"/>
  <c r="B387"/>
  <c r="B388"/>
  <c r="B333"/>
  <c r="B336"/>
  <c r="B337"/>
  <c r="B338"/>
  <c r="B345"/>
  <c r="B347"/>
  <c r="B348"/>
  <c r="B349"/>
  <c r="B350"/>
  <c r="B351"/>
  <c r="B352"/>
  <c r="B353"/>
  <c r="B354"/>
  <c r="B355"/>
  <c r="B356"/>
  <c r="B300"/>
  <c r="B302"/>
  <c r="B306"/>
  <c r="B308"/>
  <c r="B310"/>
  <c r="B313"/>
  <c r="B314"/>
  <c r="B315"/>
  <c r="B316"/>
  <c r="B317"/>
  <c r="B319"/>
  <c r="B320"/>
  <c r="B321"/>
  <c r="B323"/>
  <c r="B324"/>
  <c r="B269"/>
  <c r="B273"/>
  <c r="B274"/>
  <c r="B275"/>
  <c r="B276"/>
  <c r="B281"/>
  <c r="B282"/>
  <c r="B283"/>
  <c r="B284"/>
  <c r="B285"/>
  <c r="B286"/>
  <c r="B287"/>
  <c r="B288"/>
  <c r="B291"/>
  <c r="B292"/>
  <c r="B237"/>
  <c r="B241"/>
  <c r="B242"/>
  <c r="B244"/>
  <c r="B249"/>
  <c r="B250"/>
  <c r="B251"/>
  <c r="B252"/>
  <c r="B253"/>
  <c r="B254"/>
  <c r="B255"/>
  <c r="B257"/>
  <c r="B258"/>
  <c r="B259"/>
  <c r="B260"/>
  <c r="B205"/>
  <c r="B210"/>
  <c r="B212"/>
  <c r="B214"/>
  <c r="B215"/>
  <c r="B216"/>
  <c r="B217"/>
  <c r="B220"/>
  <c r="B221"/>
  <c r="B224"/>
  <c r="B225"/>
  <c r="B226"/>
  <c r="B227"/>
  <c r="B228"/>
  <c r="B173"/>
  <c r="B178"/>
  <c r="B182"/>
  <c r="B183"/>
  <c r="B185"/>
  <c r="B186"/>
  <c r="B187"/>
  <c r="B188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<sst xmlns="http://schemas.openxmlformats.org/spreadsheetml/2006/main" count="971" uniqueCount="110">
  <si>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</si>
  <si>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</si>
  <si>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</si>
  <si>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</si>
  <si>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</si>
  <si>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</si>
  <si>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</si>
  <si>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</si>
  <si>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</si>
  <si>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</si>
  <si>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</si>
  <si>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</si>
  <si>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</si>
  <si>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</si>
  <si>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</si>
  <si>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</si>
  <si>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</si>
  <si>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</si>
  <si>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</si>
  <si>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</si>
  <si>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</si>
  <si>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</si>
  <si>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</si>
  <si>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</si>
  <si>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</si>
  <si>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</si>
  <si>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</si>
  <si>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</si>
  <si>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</si>
  <si>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</si>
  <si>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</si>
  <si>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</si>
  <si>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</si>
  <si>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</si>
  <si>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</si>
  <si>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</si>
  <si>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</si>
  <si>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</si>
  <si>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</si>
  <si>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</si>
  <si>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</si>
  <si>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</si>
  <si>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</si>
  <si>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</si>
  <si>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</si>
  <si>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</si>
  <si>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</si>
  <si>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</si>
  <si>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</si>
  <si>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</si>
  <si>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</si>
  <si>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</si>
  <si>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</si>
  <si>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</si>
  <si>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</si>
  <si>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</si>
  <si>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</si>
  <si>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</si>
  <si>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</si>
  <si>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</si>
  <si>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</si>
  <si>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</si>
  <si>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</si>
  <si>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</si>
  <si>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</si>
  <si>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</si>
  <si>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</si>
  <si>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</si>
  <si>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</si>
  <si>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</si>
  <si>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</si>
  <si>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</si>
  <si>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</si>
  <si>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</si>
  <si>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</si>
  <si>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</si>
  <si>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</si>
  <si>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</si>
  <si>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</si>
  <si>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</si>
  <si>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</si>
  <si>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</si>
  <si>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</si>
  <si>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</si>
  <si>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KT</t>
  </si>
  <si>
    <t>Sean Camilli</t>
  </si>
  <si>
    <t>A Magoulas</t>
  </si>
  <si>
    <t>Chris Arnold</t>
  </si>
  <si>
    <t>Mike DiMeglio</t>
  </si>
  <si>
    <t>Lou DiMeglio</t>
  </si>
  <si>
    <t>C Renzoni</t>
  </si>
  <si>
    <t>J Magri</t>
  </si>
  <si>
    <t>Mike Kozlowski</t>
  </si>
  <si>
    <t>Vinny Constentino</t>
  </si>
  <si>
    <t>Joey LaBadia</t>
  </si>
  <si>
    <t>Mario Aquilar</t>
  </si>
  <si>
    <t>Bennett Lawrence</t>
  </si>
  <si>
    <t>Zach Hodza</t>
  </si>
  <si>
    <t>Matt Streaman</t>
  </si>
  <si>
    <t>Pete Ivanov</t>
  </si>
  <si>
    <t>Ray Reynolds</t>
  </si>
  <si>
    <t>D Ceste</t>
  </si>
  <si>
    <t>S DeMarco</t>
  </si>
  <si>
    <t>C Lipford</t>
  </si>
  <si>
    <t>Jeff Demers</t>
  </si>
  <si>
    <t>Nate Rinas</t>
  </si>
  <si>
    <t>Will Hammond</t>
  </si>
  <si>
    <t>Ben Brian</t>
  </si>
  <si>
    <t>M Esteves</t>
  </si>
  <si>
    <t>Steve Venanco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</si>
</sst>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4" sqref="B24:C24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84</v>
      </c>
      <c r="D2" s="77"/>
      <c r="E2" s="77"/>
      <c r="F2" s="54"/>
      <c r="G2" s="55" t="s">
        <v>55</v>
      </c>
      <c r="H2" s="51">
        <f>GAMES!B4</f>
        <v>7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13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85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57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54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22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21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9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2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0.40740740740740738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86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2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8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8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3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0.375</v>
      </c>
      <c r="N8" s="82" t="s">
        <v>77</v>
      </c>
      <c r="O8" s="83"/>
      <c r="P8" s="63" t="str">
        <f t="shared" ref="P8:P31" si="1">IF(AND(D8&gt;=4,B8&lt;&gt;""),"Yes","No")</f>
        <v>No</v>
      </c>
    </row>
    <row r="9" spans="1:45" ht="15" customHeight="1">
      <c r="A9" s="5">
        <v>3</v>
      </c>
      <c r="B9" s="75" t="s">
        <v>87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73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69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36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21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11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2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2</v>
      </c>
      <c r="M9" s="6">
        <f t="shared" si="0"/>
        <v>0.52173913043478259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88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20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80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77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44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33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46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16</v>
      </c>
      <c r="M10" s="8">
        <f t="shared" si="0"/>
        <v>0.5714285714285714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89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16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67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64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29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21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7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0.453125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90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12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47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46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26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12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13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2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0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3</v>
      </c>
      <c r="M12" s="8">
        <f t="shared" si="0"/>
        <v>0.56521739130434778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91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0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0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0.66666666666666663</v>
      </c>
      <c r="N13" s="82" t="s">
        <v>77</v>
      </c>
      <c r="O13" s="83"/>
      <c r="P13" s="62" t="str">
        <f t="shared" si="1"/>
        <v>No</v>
      </c>
    </row>
    <row r="14" spans="1:45" ht="15" customHeight="1">
      <c r="A14" s="7">
        <v>8</v>
      </c>
      <c r="B14" s="76" t="s">
        <v>92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63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62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29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15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1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1</v>
      </c>
      <c r="M14" s="8">
        <f t="shared" si="0"/>
        <v>0.46774193548387094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99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14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47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44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17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8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14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3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0.38636363636363635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93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14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58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55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31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20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23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1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4</v>
      </c>
      <c r="M16" s="8">
        <f t="shared" si="0"/>
        <v>0.5636363636363636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94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37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32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12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5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7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3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0.375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95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9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30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28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12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4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4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1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0.42857142857142855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96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13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41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8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3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0.20512820512820512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108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8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0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</v>
      </c>
      <c r="N20" s="82" t="s">
        <v>77</v>
      </c>
      <c r="O20" s="83"/>
      <c r="P20" s="63" t="str">
        <f t="shared" si="1"/>
        <v>No</v>
      </c>
    </row>
    <row r="21" spans="1:16">
      <c r="A21" s="5">
        <v>15</v>
      </c>
      <c r="B21" s="75" t="s">
        <v>97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5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15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14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5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3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2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0.35714285714285715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9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30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29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10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4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2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0.34482758620689657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100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1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0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0.33333333333333331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109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5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18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18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8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3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2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0.44444444444444442</v>
      </c>
      <c r="N24" s="82" t="s">
        <v>77</v>
      </c>
      <c r="O24" s="83"/>
      <c r="P24" s="63" t="str">
        <f t="shared" si="1"/>
        <v>Yes</v>
      </c>
    </row>
    <row r="25" spans="1:16">
      <c r="A25" s="5">
        <v>19</v>
      </c>
      <c r="B25" s="75" t="s">
        <v>101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11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11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5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3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3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2</v>
      </c>
      <c r="M25" s="6">
        <f t="shared" si="0"/>
        <v>0.45454545454545453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102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2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8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8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3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2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0.375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103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2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6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5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3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2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1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0.6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104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4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4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4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4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1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 t="s">
        <v>105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4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15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12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6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3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4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1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0.5</v>
      </c>
      <c r="N29" s="82" t="s">
        <v>77</v>
      </c>
      <c r="O29" s="83"/>
      <c r="P29" s="62" t="str">
        <f t="shared" si="1"/>
        <v>Yes</v>
      </c>
    </row>
    <row r="30" spans="1:16">
      <c r="A30" s="7">
        <v>24</v>
      </c>
      <c r="B30" s="76" t="s">
        <v>106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4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4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2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0.5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 t="s">
        <v>107</v>
      </c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4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4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1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2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1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0.25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737</v>
      </c>
      <c r="F33" s="20">
        <f>SUM(F7:F32)</f>
        <v>700</v>
      </c>
      <c r="G33" s="19">
        <f>SUM(G7:G32)</f>
        <v>319</v>
      </c>
      <c r="H33" s="19">
        <f>SUM(H7:H31)</f>
        <v>198</v>
      </c>
      <c r="I33" s="19">
        <f>SUM(I7:I31)</f>
        <v>174</v>
      </c>
      <c r="J33" s="19">
        <f>SUM(J7:J31)</f>
        <v>14</v>
      </c>
      <c r="K33" s="19">
        <f>SUM(K7:K31)</f>
        <v>20</v>
      </c>
      <c r="L33" s="19">
        <f>SUM(L7:L31)</f>
        <v>28</v>
      </c>
      <c r="M33" s="21">
        <f>IF(F33=0,"N/A",G33/F33)</f>
        <v>0.45571428571428574</v>
      </c>
      <c r="P33" s="60" t="str">
        <f>CONCATENATE(COUNTIF(P7:P31,"Yes")," Players Eligible")</f>
        <v>15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G632" sqref="G632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KT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7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13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43220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39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Sean Camilli</v>
      </c>
      <c r="B12" s="58">
        <v>1</v>
      </c>
      <c r="C12" s="33">
        <v>4</v>
      </c>
      <c r="D12" s="33">
        <v>4</v>
      </c>
      <c r="E12" s="33">
        <v>2</v>
      </c>
      <c r="F12" s="33">
        <v>2</v>
      </c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A Magoulas</v>
      </c>
      <c r="B13" s="68">
        <v>1</v>
      </c>
      <c r="C13" s="69">
        <v>4</v>
      </c>
      <c r="D13" s="69">
        <v>4</v>
      </c>
      <c r="E13" s="69">
        <v>2</v>
      </c>
      <c r="F13" s="69">
        <v>3</v>
      </c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Chris Arnold</v>
      </c>
      <c r="B14" s="58">
        <v>1</v>
      </c>
      <c r="C14" s="33">
        <v>4</v>
      </c>
      <c r="D14" s="33">
        <v>4</v>
      </c>
      <c r="E14" s="33">
        <v>2</v>
      </c>
      <c r="F14" s="33">
        <v>1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Mike DiMeglio</v>
      </c>
      <c r="B15" s="68">
        <v>1</v>
      </c>
      <c r="C15" s="69">
        <v>4</v>
      </c>
      <c r="D15" s="69">
        <v>4</v>
      </c>
      <c r="E15" s="69">
        <v>2</v>
      </c>
      <c r="F15" s="69">
        <v>1</v>
      </c>
      <c r="G15" s="69">
        <v>3</v>
      </c>
      <c r="H15" s="69"/>
      <c r="I15" s="69"/>
      <c r="J15" s="70">
        <v>1</v>
      </c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Lou DiMeglio</v>
      </c>
      <c r="B16" s="58">
        <v>1</v>
      </c>
      <c r="C16" s="33">
        <v>4</v>
      </c>
      <c r="D16" s="33">
        <v>4</v>
      </c>
      <c r="E16" s="33">
        <v>1</v>
      </c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C Renzoni</v>
      </c>
      <c r="B17" s="68">
        <v>1</v>
      </c>
      <c r="C17" s="69">
        <v>3</v>
      </c>
      <c r="D17" s="69">
        <v>3</v>
      </c>
      <c r="E17" s="69">
        <v>2</v>
      </c>
      <c r="F17" s="69">
        <v>1</v>
      </c>
      <c r="G17" s="69">
        <v>3</v>
      </c>
      <c r="H17" s="69">
        <v>1</v>
      </c>
      <c r="I17" s="69"/>
      <c r="J17" s="70">
        <v>1</v>
      </c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J Magri</v>
      </c>
      <c r="B18" s="58">
        <v>1</v>
      </c>
      <c r="C18" s="33">
        <v>3</v>
      </c>
      <c r="D18" s="33">
        <v>3</v>
      </c>
      <c r="E18" s="33">
        <v>2</v>
      </c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Mike Kozlowski</v>
      </c>
      <c r="B19" s="68">
        <v>1</v>
      </c>
      <c r="C19" s="69">
        <v>3</v>
      </c>
      <c r="D19" s="69">
        <v>3</v>
      </c>
      <c r="E19" s="69">
        <v>1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Pete Ivanov</v>
      </c>
      <c r="B20" s="58">
        <v>1</v>
      </c>
      <c r="C20" s="33">
        <v>3</v>
      </c>
      <c r="D20" s="33">
        <v>3</v>
      </c>
      <c r="E20" s="33">
        <v>0</v>
      </c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Vinny Constentino</v>
      </c>
      <c r="B21" s="68">
        <v>1</v>
      </c>
      <c r="C21" s="69">
        <v>3</v>
      </c>
      <c r="D21" s="69">
        <v>3</v>
      </c>
      <c r="E21" s="69">
        <v>0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Joey LaBadia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Mario Aquilar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Bennett Lawrence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M Esteves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Zach Hodza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Matt Streaman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Ray Reynolds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Steve Venanco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D Ceste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S DeMarco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C Lipford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Jeff Demers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Nate Rinas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>Will Hammond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>Ben Brian</v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35</v>
      </c>
      <c r="D37" s="45">
        <f t="shared" si="0"/>
        <v>35</v>
      </c>
      <c r="E37" s="44">
        <f t="shared" si="0"/>
        <v>14</v>
      </c>
      <c r="F37" s="44">
        <f t="shared" si="0"/>
        <v>8</v>
      </c>
      <c r="G37" s="44">
        <f t="shared" si="0"/>
        <v>6</v>
      </c>
      <c r="H37" s="44">
        <f t="shared" si="0"/>
        <v>1</v>
      </c>
      <c r="I37" s="44">
        <f t="shared" si="0"/>
        <v>0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43227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43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Sean Camilli</v>
      </c>
      <c r="B44" s="58">
        <v>1</v>
      </c>
      <c r="C44" s="33">
        <v>4</v>
      </c>
      <c r="D44" s="33">
        <v>4</v>
      </c>
      <c r="E44" s="33">
        <v>0</v>
      </c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A Magoulas</v>
      </c>
      <c r="B45" s="68"/>
      <c r="C45" s="69"/>
      <c r="D45" s="69"/>
      <c r="E45" s="69"/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Chris Arnold</v>
      </c>
      <c r="B46" s="58">
        <v>1</v>
      </c>
      <c r="C46" s="33">
        <v>4</v>
      </c>
      <c r="D46" s="33">
        <v>4</v>
      </c>
      <c r="E46" s="33">
        <v>4</v>
      </c>
      <c r="F46" s="33">
        <v>1</v>
      </c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Mike DiMeglio</v>
      </c>
      <c r="B47" s="68">
        <v>1</v>
      </c>
      <c r="C47" s="69">
        <v>4</v>
      </c>
      <c r="D47" s="69">
        <v>4</v>
      </c>
      <c r="E47" s="69">
        <v>3</v>
      </c>
      <c r="F47" s="69">
        <v>2</v>
      </c>
      <c r="G47" s="69">
        <v>3</v>
      </c>
      <c r="H47" s="69"/>
      <c r="I47" s="69"/>
      <c r="J47" s="70">
        <v>2</v>
      </c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Lou DiMeglio</v>
      </c>
      <c r="B48" s="58"/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C Renzoni</v>
      </c>
      <c r="B49" s="68">
        <v>1</v>
      </c>
      <c r="C49" s="69">
        <v>4</v>
      </c>
      <c r="D49" s="69">
        <v>4</v>
      </c>
      <c r="E49" s="69">
        <v>2</v>
      </c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J Magri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Mike Kozlowski</v>
      </c>
      <c r="B51" s="68">
        <v>1</v>
      </c>
      <c r="C51" s="69">
        <v>4</v>
      </c>
      <c r="D51" s="69">
        <v>4</v>
      </c>
      <c r="E51" s="69">
        <v>1</v>
      </c>
      <c r="F51" s="69"/>
      <c r="G51" s="69">
        <v>1</v>
      </c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Pete Ivanov</v>
      </c>
      <c r="B52" s="58">
        <v>1</v>
      </c>
      <c r="C52" s="33">
        <v>3</v>
      </c>
      <c r="D52" s="33">
        <v>3</v>
      </c>
      <c r="E52" s="33">
        <v>1</v>
      </c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Vinny Constentino</v>
      </c>
      <c r="B53" s="68">
        <v>1</v>
      </c>
      <c r="C53" s="69">
        <v>4</v>
      </c>
      <c r="D53" s="69">
        <v>4</v>
      </c>
      <c r="E53" s="69">
        <v>2</v>
      </c>
      <c r="F53" s="69">
        <v>1</v>
      </c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Joey LaBadia</v>
      </c>
      <c r="B54" s="58">
        <v>1</v>
      </c>
      <c r="C54" s="33">
        <v>3</v>
      </c>
      <c r="D54" s="33">
        <v>3</v>
      </c>
      <c r="E54" s="33">
        <v>1</v>
      </c>
      <c r="F54" s="33"/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Mario Aquilar</v>
      </c>
      <c r="B55" s="68">
        <v>1</v>
      </c>
      <c r="C55" s="69">
        <v>3</v>
      </c>
      <c r="D55" s="69">
        <v>3</v>
      </c>
      <c r="E55" s="69">
        <v>2</v>
      </c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Bennett Lawrence</v>
      </c>
      <c r="B56" s="58">
        <v>1</v>
      </c>
      <c r="C56" s="33">
        <v>3</v>
      </c>
      <c r="D56" s="33">
        <v>3</v>
      </c>
      <c r="E56" s="33">
        <v>0</v>
      </c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M Esteves</v>
      </c>
      <c r="B57" s="68"/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Zach Hodza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Matt Streaman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Ray Reynolds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Steve Venanco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D Ceste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S DeMarco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C Lipford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Jeff Demers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Nate Rinas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>Will Hammond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>Ben Brian</v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36</v>
      </c>
      <c r="D69" s="45">
        <f t="shared" ref="D69" si="2">SUM(D44:D68)</f>
        <v>36</v>
      </c>
      <c r="E69" s="44">
        <f t="shared" ref="E69" si="3">SUM(E44:E68)</f>
        <v>16</v>
      </c>
      <c r="F69" s="44">
        <f t="shared" ref="F69" si="4">SUM(F44:F68)</f>
        <v>4</v>
      </c>
      <c r="G69" s="44">
        <f t="shared" ref="G69" si="5">SUM(G44:G68)</f>
        <v>4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2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43234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42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Sean Camilli</v>
      </c>
      <c r="B76" s="58"/>
      <c r="C76" s="33"/>
      <c r="D76" s="33"/>
      <c r="E76" s="33"/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A Magoulas</v>
      </c>
      <c r="B77" s="68"/>
      <c r="C77" s="69"/>
      <c r="D77" s="69"/>
      <c r="E77" s="69"/>
      <c r="F77" s="69"/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Chris Arnold</v>
      </c>
      <c r="B78" s="58">
        <v>1</v>
      </c>
      <c r="C78" s="33">
        <v>4</v>
      </c>
      <c r="D78" s="33">
        <v>4</v>
      </c>
      <c r="E78" s="33">
        <v>3</v>
      </c>
      <c r="F78" s="33">
        <v>2</v>
      </c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Mike DiMeglio</v>
      </c>
      <c r="B79" s="68">
        <v>1</v>
      </c>
      <c r="C79" s="69">
        <v>4</v>
      </c>
      <c r="D79" s="69">
        <v>4</v>
      </c>
      <c r="E79" s="69">
        <v>0</v>
      </c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Lou DiMeglio</v>
      </c>
      <c r="B80" s="58">
        <v>1</v>
      </c>
      <c r="C80" s="33">
        <v>4</v>
      </c>
      <c r="D80" s="33">
        <v>4</v>
      </c>
      <c r="E80" s="33">
        <v>2</v>
      </c>
      <c r="F80" s="33"/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C Renzoni</v>
      </c>
      <c r="B81" s="68">
        <v>1</v>
      </c>
      <c r="C81" s="69">
        <v>4</v>
      </c>
      <c r="D81" s="69">
        <v>4</v>
      </c>
      <c r="E81" s="69">
        <v>3</v>
      </c>
      <c r="F81" s="69">
        <v>2</v>
      </c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J Magri</v>
      </c>
      <c r="B82" s="58"/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Mike Kozlowski</v>
      </c>
      <c r="B83" s="68">
        <v>1</v>
      </c>
      <c r="C83" s="69">
        <v>4</v>
      </c>
      <c r="D83" s="69">
        <v>4</v>
      </c>
      <c r="E83" s="69">
        <v>2</v>
      </c>
      <c r="F83" s="69">
        <v>1</v>
      </c>
      <c r="G83" s="69">
        <v>1</v>
      </c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Pete Ivanov</v>
      </c>
      <c r="B84" s="58">
        <v>1</v>
      </c>
      <c r="C84" s="33">
        <v>3</v>
      </c>
      <c r="D84" s="33">
        <v>3</v>
      </c>
      <c r="E84" s="33">
        <v>2</v>
      </c>
      <c r="F84" s="33">
        <v>2</v>
      </c>
      <c r="G84" s="33">
        <v>3</v>
      </c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Vinny Constentino</v>
      </c>
      <c r="B85" s="68">
        <v>1</v>
      </c>
      <c r="C85" s="69">
        <v>4</v>
      </c>
      <c r="D85" s="69">
        <v>4</v>
      </c>
      <c r="E85" s="69">
        <v>3</v>
      </c>
      <c r="F85" s="69"/>
      <c r="G85" s="69">
        <v>2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Joey LaBadia</v>
      </c>
      <c r="B86" s="58"/>
      <c r="C86" s="33"/>
      <c r="D86" s="33"/>
      <c r="E86" s="33"/>
      <c r="F86" s="33"/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Mario Aquilar</v>
      </c>
      <c r="B87" s="68"/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Bennett Lawrence</v>
      </c>
      <c r="B88" s="58">
        <v>1</v>
      </c>
      <c r="C88" s="33">
        <v>3</v>
      </c>
      <c r="D88" s="33">
        <v>3</v>
      </c>
      <c r="E88" s="33">
        <v>1</v>
      </c>
      <c r="F88" s="33">
        <v>3</v>
      </c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M Esteves</v>
      </c>
      <c r="B89" s="68">
        <v>1</v>
      </c>
      <c r="C89" s="69">
        <v>4</v>
      </c>
      <c r="D89" s="69">
        <v>3</v>
      </c>
      <c r="E89" s="69">
        <v>0</v>
      </c>
      <c r="F89" s="69"/>
      <c r="G89" s="69">
        <v>2</v>
      </c>
      <c r="H89" s="69">
        <v>1</v>
      </c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Zach Hodza</v>
      </c>
      <c r="B90" s="58">
        <v>1</v>
      </c>
      <c r="C90" s="33">
        <v>3</v>
      </c>
      <c r="D90" s="33">
        <v>3</v>
      </c>
      <c r="E90" s="33">
        <v>1</v>
      </c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Matt Streaman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Ray Reynolds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Steve Venanco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D Ceste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S DeMarco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C Lipford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Jeff Demers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Nate Rinas</v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>Will Hammond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>Ben Brian</v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37</v>
      </c>
      <c r="D101" s="45">
        <f t="shared" ref="D101" si="10">SUM(D76:D100)</f>
        <v>36</v>
      </c>
      <c r="E101" s="44">
        <f t="shared" ref="E101" si="11">SUM(E76:E100)</f>
        <v>17</v>
      </c>
      <c r="F101" s="44">
        <f t="shared" ref="F101" si="12">SUM(F76:F100)</f>
        <v>10</v>
      </c>
      <c r="G101" s="44">
        <f t="shared" ref="G101" si="13">SUM(G76:G100)</f>
        <v>9</v>
      </c>
      <c r="H101" s="44">
        <f t="shared" ref="H101" si="14">SUM(H76:H100)</f>
        <v>1</v>
      </c>
      <c r="I101" s="44">
        <f t="shared" ref="I101" si="15">SUM(I76:I100)</f>
        <v>0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43241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12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Sean Camilli</v>
      </c>
      <c r="B108" s="58">
        <v>1</v>
      </c>
      <c r="C108" s="33">
        <v>3</v>
      </c>
      <c r="D108" s="33">
        <v>3</v>
      </c>
      <c r="E108" s="33">
        <v>1</v>
      </c>
      <c r="F108" s="33">
        <v>2</v>
      </c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A Magoulas</v>
      </c>
      <c r="B109" s="68"/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Chris Arnold</v>
      </c>
      <c r="B110" s="58">
        <v>1</v>
      </c>
      <c r="C110" s="33">
        <v>4</v>
      </c>
      <c r="D110" s="33">
        <v>4</v>
      </c>
      <c r="E110" s="33">
        <v>1</v>
      </c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Mike DiMeglio</v>
      </c>
      <c r="B111" s="68">
        <v>1</v>
      </c>
      <c r="C111" s="69">
        <v>4</v>
      </c>
      <c r="D111" s="69">
        <v>4</v>
      </c>
      <c r="E111" s="69">
        <v>1</v>
      </c>
      <c r="F111" s="69"/>
      <c r="G111" s="69">
        <v>1</v>
      </c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Lou DiMeglio</v>
      </c>
      <c r="B112" s="58">
        <v>1</v>
      </c>
      <c r="C112" s="33">
        <v>4</v>
      </c>
      <c r="D112" s="33">
        <v>4</v>
      </c>
      <c r="E112" s="33">
        <v>2</v>
      </c>
      <c r="F112" s="33">
        <v>1</v>
      </c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C Renzoni</v>
      </c>
      <c r="B113" s="68">
        <v>1</v>
      </c>
      <c r="C113" s="69">
        <v>3</v>
      </c>
      <c r="D113" s="69">
        <v>3</v>
      </c>
      <c r="E113" s="69">
        <v>1</v>
      </c>
      <c r="F113" s="69"/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J Magri</v>
      </c>
      <c r="B114" s="58"/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Mike Kozlowski</v>
      </c>
      <c r="B115" s="68">
        <v>1</v>
      </c>
      <c r="C115" s="69">
        <v>3</v>
      </c>
      <c r="D115" s="69">
        <v>3</v>
      </c>
      <c r="E115" s="69">
        <v>3</v>
      </c>
      <c r="F115" s="69">
        <v>1</v>
      </c>
      <c r="G115" s="69">
        <v>1</v>
      </c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Pete Ivanov</v>
      </c>
      <c r="B116" s="58">
        <v>1</v>
      </c>
      <c r="C116" s="33">
        <v>3</v>
      </c>
      <c r="D116" s="33">
        <v>2</v>
      </c>
      <c r="E116" s="33">
        <v>0</v>
      </c>
      <c r="F116" s="33">
        <v>1</v>
      </c>
      <c r="G116" s="33"/>
      <c r="H116" s="33"/>
      <c r="I116" s="33">
        <v>1</v>
      </c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Vinny Constentino</v>
      </c>
      <c r="B117" s="68">
        <v>1</v>
      </c>
      <c r="C117" s="69">
        <v>4</v>
      </c>
      <c r="D117" s="69">
        <v>4</v>
      </c>
      <c r="E117" s="69">
        <v>3</v>
      </c>
      <c r="F117" s="69">
        <v>2</v>
      </c>
      <c r="G117" s="69">
        <v>2</v>
      </c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Joey LaBadia</v>
      </c>
      <c r="B118" s="58">
        <v>1</v>
      </c>
      <c r="C118" s="33">
        <v>3</v>
      </c>
      <c r="D118" s="33">
        <v>1</v>
      </c>
      <c r="E118" s="33">
        <v>1</v>
      </c>
      <c r="F118" s="33"/>
      <c r="G118" s="33">
        <v>1</v>
      </c>
      <c r="H118" s="33">
        <v>1</v>
      </c>
      <c r="I118" s="33">
        <v>1</v>
      </c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Mario Aquilar</v>
      </c>
      <c r="B119" s="68"/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Bennett Lawrence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M Esteves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Zach Hodza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Matt Streaman</v>
      </c>
      <c r="B123" s="68">
        <v>1</v>
      </c>
      <c r="C123" s="69">
        <v>3</v>
      </c>
      <c r="D123" s="69">
        <v>3</v>
      </c>
      <c r="E123" s="69">
        <v>1</v>
      </c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Ray Reynolds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Steve Venanco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D Ceste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S DeMarco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C Lipford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Jeff Demers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Nate Rinas</v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>Will Hammond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>Ben Brian</v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34</v>
      </c>
      <c r="D133" s="45">
        <f t="shared" ref="D133" si="18">SUM(D108:D132)</f>
        <v>31</v>
      </c>
      <c r="E133" s="44">
        <f t="shared" ref="E133" si="19">SUM(E108:E132)</f>
        <v>14</v>
      </c>
      <c r="F133" s="44">
        <f t="shared" ref="F133" si="20">SUM(F108:F132)</f>
        <v>7</v>
      </c>
      <c r="G133" s="44">
        <f t="shared" ref="G133" si="21">SUM(G108:G132)</f>
        <v>5</v>
      </c>
      <c r="H133" s="44">
        <f t="shared" ref="H133" si="22">SUM(H108:H132)</f>
        <v>1</v>
      </c>
      <c r="I133" s="44">
        <f t="shared" ref="I133" si="23">SUM(I108:I132)</f>
        <v>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43242</v>
      </c>
      <c r="C137" s="85"/>
      <c r="D137" s="13" t="s">
        <v>38</v>
      </c>
      <c r="E137" s="86" t="s">
        <v>47</v>
      </c>
      <c r="F137" s="86"/>
      <c r="G137" s="23" t="s">
        <v>13</v>
      </c>
      <c r="H137" s="90" t="s">
        <v>44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Sean Camilli</v>
      </c>
      <c r="B140" s="58">
        <v>1</v>
      </c>
      <c r="C140" s="33">
        <v>3</v>
      </c>
      <c r="D140" s="33">
        <v>2</v>
      </c>
      <c r="E140" s="33">
        <v>2</v>
      </c>
      <c r="F140" s="33"/>
      <c r="G140" s="33"/>
      <c r="H140" s="33"/>
      <c r="I140" s="33">
        <v>1</v>
      </c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A Magoulas</v>
      </c>
      <c r="B141" s="68"/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Chris Arnold</v>
      </c>
      <c r="B142" s="58">
        <v>1</v>
      </c>
      <c r="C142" s="33">
        <v>3</v>
      </c>
      <c r="D142" s="33">
        <v>3</v>
      </c>
      <c r="E142" s="33">
        <v>0</v>
      </c>
      <c r="F142" s="33">
        <v>1</v>
      </c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Mike DiMeglio</v>
      </c>
      <c r="B143" s="68">
        <v>1</v>
      </c>
      <c r="C143" s="69">
        <v>3</v>
      </c>
      <c r="D143" s="69">
        <v>2</v>
      </c>
      <c r="E143" s="69">
        <v>0</v>
      </c>
      <c r="F143" s="69"/>
      <c r="G143" s="69">
        <v>1</v>
      </c>
      <c r="H143" s="69">
        <v>1</v>
      </c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Lou DiMeglio</v>
      </c>
      <c r="B144" s="58">
        <v>1</v>
      </c>
      <c r="C144" s="33">
        <v>4</v>
      </c>
      <c r="D144" s="33">
        <v>4</v>
      </c>
      <c r="E144" s="33">
        <v>2</v>
      </c>
      <c r="F144" s="33">
        <v>1</v>
      </c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C Renzoni</v>
      </c>
      <c r="B145" s="68"/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J Magri</v>
      </c>
      <c r="B146" s="58"/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Mike Kozlowski</v>
      </c>
      <c r="B147" s="68"/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Pete Ivanov</v>
      </c>
      <c r="B148" s="58">
        <v>1</v>
      </c>
      <c r="C148" s="33">
        <v>3</v>
      </c>
      <c r="D148" s="33">
        <v>3</v>
      </c>
      <c r="E148" s="33">
        <v>1</v>
      </c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Vinny Constentino</v>
      </c>
      <c r="B149" s="68"/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Joey LaBadia</v>
      </c>
      <c r="B150" s="58">
        <v>1</v>
      </c>
      <c r="C150" s="33">
        <v>3</v>
      </c>
      <c r="D150" s="33">
        <v>3</v>
      </c>
      <c r="E150" s="33">
        <v>0</v>
      </c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Mario Aquilar</v>
      </c>
      <c r="B151" s="68">
        <v>1</v>
      </c>
      <c r="C151" s="69">
        <v>3</v>
      </c>
      <c r="D151" s="69">
        <v>3</v>
      </c>
      <c r="E151" s="69">
        <v>1</v>
      </c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Bennett Lawrence</v>
      </c>
      <c r="B152" s="58">
        <v>1</v>
      </c>
      <c r="C152" s="33">
        <v>3</v>
      </c>
      <c r="D152" s="33">
        <v>3</v>
      </c>
      <c r="E152" s="33">
        <v>1</v>
      </c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M Esteves</v>
      </c>
      <c r="B153" s="68"/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Zach Hodza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Matt Streaman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Ray Reynolds</v>
      </c>
      <c r="B156" s="58">
        <v>1</v>
      </c>
      <c r="C156" s="33">
        <v>3</v>
      </c>
      <c r="D156" s="33">
        <v>3</v>
      </c>
      <c r="E156" s="33">
        <v>1</v>
      </c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Steve Venanco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D Ceste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S DeMarco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C Lipford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Jeff Demers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Nate Rinas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>Will Hammond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>Ben Brian</v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28</v>
      </c>
      <c r="D165" s="45">
        <f t="shared" ref="D165" si="26">SUM(D140:D164)</f>
        <v>26</v>
      </c>
      <c r="E165" s="44">
        <f t="shared" ref="E165" si="27">SUM(E140:E164)</f>
        <v>8</v>
      </c>
      <c r="F165" s="44">
        <f t="shared" ref="F165" si="28">SUM(F140:F164)</f>
        <v>2</v>
      </c>
      <c r="G165" s="44">
        <f t="shared" ref="G165" si="29">SUM(G140:G164)</f>
        <v>1</v>
      </c>
      <c r="H165" s="44">
        <f t="shared" ref="H165" si="30">SUM(H140:H164)</f>
        <v>1</v>
      </c>
      <c r="I165" s="44">
        <f t="shared" ref="I165" si="31">SUM(I140:I164)</f>
        <v>1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43251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41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Sean Camilli</v>
      </c>
      <c r="B172" s="58">
        <v>1</v>
      </c>
      <c r="C172" s="33">
        <v>4</v>
      </c>
      <c r="D172" s="33">
        <v>4</v>
      </c>
      <c r="E172" s="33">
        <v>2</v>
      </c>
      <c r="F172" s="33">
        <v>2</v>
      </c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A Magoulas</v>
      </c>
      <c r="B173" s="68" t="str">
        <f>IF(OR(GameCard7[[#This Row],[PA]]&gt;0,$E$169="Win (FORFEIT)",L173="Yes"),1,"")</f>
        <v/>
      </c>
      <c r="C173" s="69"/>
      <c r="D173" s="69"/>
      <c r="E173" s="69"/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Chris Arnold</v>
      </c>
      <c r="B174" s="58">
        <v>1</v>
      </c>
      <c r="C174" s="33">
        <v>4</v>
      </c>
      <c r="D174" s="33">
        <v>4</v>
      </c>
      <c r="E174" s="33">
        <v>1</v>
      </c>
      <c r="F174" s="33">
        <v>1</v>
      </c>
      <c r="G174" s="33">
        <v>1</v>
      </c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Mike DiMeglio</v>
      </c>
      <c r="B175" s="68">
        <v>1</v>
      </c>
      <c r="C175" s="69">
        <v>4</v>
      </c>
      <c r="D175" s="69">
        <v>4</v>
      </c>
      <c r="E175" s="69">
        <v>3</v>
      </c>
      <c r="F175" s="69">
        <v>3</v>
      </c>
      <c r="G175" s="69">
        <v>3</v>
      </c>
      <c r="H175" s="69"/>
      <c r="I175" s="69"/>
      <c r="J175" s="70">
        <v>1</v>
      </c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Lou DiMeglio</v>
      </c>
      <c r="B176" s="58">
        <v>1</v>
      </c>
      <c r="C176" s="33">
        <v>3</v>
      </c>
      <c r="D176" s="33">
        <v>2</v>
      </c>
      <c r="E176" s="33">
        <v>1</v>
      </c>
      <c r="F176" s="33">
        <v>1</v>
      </c>
      <c r="G176" s="33">
        <v>2</v>
      </c>
      <c r="H176" s="33">
        <v>1</v>
      </c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C Renzoni</v>
      </c>
      <c r="B177" s="68">
        <v>1</v>
      </c>
      <c r="C177" s="69">
        <v>4</v>
      </c>
      <c r="D177" s="69">
        <v>4</v>
      </c>
      <c r="E177" s="69">
        <v>2</v>
      </c>
      <c r="F177" s="69">
        <v>2</v>
      </c>
      <c r="G177" s="69">
        <v>2</v>
      </c>
      <c r="H177" s="69"/>
      <c r="I177" s="69"/>
      <c r="J177" s="70">
        <v>1</v>
      </c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J Magri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Mike Kozlowski</v>
      </c>
      <c r="B179" s="68">
        <v>1</v>
      </c>
      <c r="C179" s="69">
        <v>3</v>
      </c>
      <c r="D179" s="69">
        <v>3</v>
      </c>
      <c r="E179" s="69">
        <v>3</v>
      </c>
      <c r="F179" s="69">
        <v>1</v>
      </c>
      <c r="G179" s="69">
        <v>2</v>
      </c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Pete Ivanov</v>
      </c>
      <c r="B180" s="58">
        <v>1</v>
      </c>
      <c r="C180" s="33">
        <v>3</v>
      </c>
      <c r="D180" s="33">
        <v>3</v>
      </c>
      <c r="E180" s="33">
        <v>2</v>
      </c>
      <c r="F180" s="33"/>
      <c r="G180" s="33">
        <v>1</v>
      </c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Vinny Constentino</v>
      </c>
      <c r="B181" s="68">
        <v>1</v>
      </c>
      <c r="C181" s="69">
        <v>4</v>
      </c>
      <c r="D181" s="69">
        <v>4</v>
      </c>
      <c r="E181" s="69">
        <v>2</v>
      </c>
      <c r="F181" s="69">
        <v>1</v>
      </c>
      <c r="G181" s="69">
        <v>1</v>
      </c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Joey LaBadia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Mario Aquilar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Bennett Lawrence</v>
      </c>
      <c r="B184" s="58">
        <v>1</v>
      </c>
      <c r="C184" s="33">
        <v>3</v>
      </c>
      <c r="D184" s="33">
        <v>3</v>
      </c>
      <c r="E184" s="33">
        <v>0</v>
      </c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M Esteves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Zach Hodza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Matt Streaman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Ray Reynolds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Steve Venanco</v>
      </c>
      <c r="B189" s="68">
        <v>1</v>
      </c>
      <c r="C189" s="69">
        <v>3</v>
      </c>
      <c r="D189" s="69">
        <v>3</v>
      </c>
      <c r="E189" s="69">
        <v>1</v>
      </c>
      <c r="F189" s="69">
        <v>1</v>
      </c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D Ceste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S DeMarco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C Lipford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Jeff Demers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Nate Rinas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>Will Hammond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>Ben Brian</v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35</v>
      </c>
      <c r="D197" s="45">
        <f t="shared" ref="D197" si="34">SUM(D172:D196)</f>
        <v>34</v>
      </c>
      <c r="E197" s="44">
        <f t="shared" ref="E197" si="35">SUM(E172:E196)</f>
        <v>17</v>
      </c>
      <c r="F197" s="44">
        <f t="shared" ref="F197" si="36">SUM(F172:F196)</f>
        <v>12</v>
      </c>
      <c r="G197" s="44">
        <f t="shared" ref="G197" si="37">SUM(G172:G196)</f>
        <v>12</v>
      </c>
      <c r="H197" s="44">
        <f t="shared" ref="H197" si="38">SUM(H172:H196)</f>
        <v>1</v>
      </c>
      <c r="I197" s="44">
        <f t="shared" ref="I197" si="39">SUM(I172:I196)</f>
        <v>0</v>
      </c>
      <c r="J197" s="46">
        <f t="shared" ref="J197" si="40">SUM(J172:J196)</f>
        <v>2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43255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83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Sean Camilli</v>
      </c>
      <c r="B204" s="58">
        <v>1</v>
      </c>
      <c r="C204" s="33">
        <v>4</v>
      </c>
      <c r="D204" s="33">
        <v>4</v>
      </c>
      <c r="E204" s="33">
        <v>1</v>
      </c>
      <c r="F204" s="33">
        <v>1</v>
      </c>
      <c r="G204" s="33">
        <v>1</v>
      </c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A Magoulas</v>
      </c>
      <c r="B205" s="68" t="str">
        <f>IF(OR(GameCard38[[#This Row],[PA]]&gt;0,$E$201="Win (FORFEIT)",L205="Yes"),1,"")</f>
        <v/>
      </c>
      <c r="C205" s="69"/>
      <c r="D205" s="69"/>
      <c r="E205" s="69"/>
      <c r="F205" s="69"/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Chris Arnold</v>
      </c>
      <c r="B206" s="58">
        <v>1</v>
      </c>
      <c r="C206" s="33">
        <v>5</v>
      </c>
      <c r="D206" s="33">
        <v>5</v>
      </c>
      <c r="E206" s="33">
        <v>2</v>
      </c>
      <c r="F206" s="33">
        <v>2</v>
      </c>
      <c r="G206" s="33">
        <v>1</v>
      </c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Mike DiMeglio</v>
      </c>
      <c r="B207" s="68">
        <v>1</v>
      </c>
      <c r="C207" s="69">
        <v>4</v>
      </c>
      <c r="D207" s="69">
        <v>4</v>
      </c>
      <c r="E207" s="69">
        <v>3</v>
      </c>
      <c r="F207" s="69">
        <v>3</v>
      </c>
      <c r="G207" s="69">
        <v>4</v>
      </c>
      <c r="H207" s="69"/>
      <c r="I207" s="69"/>
      <c r="J207" s="70">
        <v>2</v>
      </c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Lou DiMeglio</v>
      </c>
      <c r="B208" s="58">
        <v>1</v>
      </c>
      <c r="C208" s="33">
        <v>5</v>
      </c>
      <c r="D208" s="33">
        <v>4</v>
      </c>
      <c r="E208" s="33">
        <v>1</v>
      </c>
      <c r="F208" s="33">
        <v>1</v>
      </c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C Renzoni</v>
      </c>
      <c r="B209" s="68">
        <v>1</v>
      </c>
      <c r="C209" s="69">
        <v>4</v>
      </c>
      <c r="D209" s="69">
        <v>4</v>
      </c>
      <c r="E209" s="69">
        <v>3</v>
      </c>
      <c r="F209" s="69">
        <v>1</v>
      </c>
      <c r="G209" s="69">
        <v>1</v>
      </c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J Magri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Mike Kozlowski</v>
      </c>
      <c r="B211" s="68">
        <v>1</v>
      </c>
      <c r="C211" s="69">
        <v>4</v>
      </c>
      <c r="D211" s="69">
        <v>4</v>
      </c>
      <c r="E211" s="69">
        <v>1</v>
      </c>
      <c r="F211" s="69">
        <v>1</v>
      </c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Pete Ivanov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Vinny Constentino</v>
      </c>
      <c r="B213" s="68">
        <v>1</v>
      </c>
      <c r="C213" s="69">
        <v>5</v>
      </c>
      <c r="D213" s="69">
        <v>4</v>
      </c>
      <c r="E213" s="69">
        <v>3</v>
      </c>
      <c r="F213" s="69">
        <v>3</v>
      </c>
      <c r="G213" s="69">
        <v>3</v>
      </c>
      <c r="H213" s="69"/>
      <c r="I213" s="69"/>
      <c r="J213" s="70">
        <v>1</v>
      </c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Joey LaBadia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Mario Aquilar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Bennett Lawrence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M Esteves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Zach Hodza</v>
      </c>
      <c r="B218" s="58">
        <v>1</v>
      </c>
      <c r="C218" s="33">
        <v>3</v>
      </c>
      <c r="D218" s="33">
        <v>3</v>
      </c>
      <c r="E218" s="33">
        <v>3</v>
      </c>
      <c r="F218" s="33">
        <v>3</v>
      </c>
      <c r="G218" s="33">
        <v>1</v>
      </c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Matt Streaman</v>
      </c>
      <c r="B219" s="68">
        <v>1</v>
      </c>
      <c r="C219" s="69">
        <v>1</v>
      </c>
      <c r="D219" s="69">
        <v>1</v>
      </c>
      <c r="E219" s="69">
        <v>0</v>
      </c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Ray Reynolds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Steve Venanco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D Ceste</v>
      </c>
      <c r="B222" s="58">
        <v>1</v>
      </c>
      <c r="C222" s="33">
        <v>4</v>
      </c>
      <c r="D222" s="33">
        <v>4</v>
      </c>
      <c r="E222" s="33">
        <v>1</v>
      </c>
      <c r="F222" s="33">
        <v>1</v>
      </c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S DeMarco</v>
      </c>
      <c r="B223" s="68">
        <v>1</v>
      </c>
      <c r="C223" s="69">
        <v>4</v>
      </c>
      <c r="D223" s="69">
        <v>4</v>
      </c>
      <c r="E223" s="69">
        <v>2</v>
      </c>
      <c r="F223" s="69">
        <v>2</v>
      </c>
      <c r="G223" s="69">
        <v>2</v>
      </c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C Lipford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Jeff Demers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Nate Rinas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>Will Hammond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>Ben Brian</v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43</v>
      </c>
      <c r="D229" s="45">
        <f t="shared" ref="D229" si="42">SUM(D204:D228)</f>
        <v>41</v>
      </c>
      <c r="E229" s="44">
        <f t="shared" ref="E229" si="43">SUM(E204:E228)</f>
        <v>20</v>
      </c>
      <c r="F229" s="44">
        <f t="shared" ref="F229" si="44">SUM(F204:F228)</f>
        <v>18</v>
      </c>
      <c r="G229" s="44">
        <f t="shared" ref="G229" si="45">SUM(G204:G228)</f>
        <v>13</v>
      </c>
      <c r="H229" s="44">
        <f t="shared" ref="H229" si="46">SUM(H204:H228)</f>
        <v>0</v>
      </c>
      <c r="I229" s="44">
        <f t="shared" ref="I229" si="47">SUM(I204:I228)</f>
        <v>0</v>
      </c>
      <c r="J229" s="46">
        <f t="shared" ref="J229" si="48">SUM(J204:J228)</f>
        <v>3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43262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39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Sean Camilli</v>
      </c>
      <c r="B236" s="58">
        <v>1</v>
      </c>
      <c r="C236" s="33">
        <v>3</v>
      </c>
      <c r="D236" s="33">
        <v>2</v>
      </c>
      <c r="E236" s="33">
        <v>0</v>
      </c>
      <c r="F236" s="33">
        <v>0</v>
      </c>
      <c r="G236" s="33">
        <v>1</v>
      </c>
      <c r="H236" s="33">
        <v>1</v>
      </c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A Magoulas</v>
      </c>
      <c r="B237" s="68" t="str">
        <f>IF(OR(GameCard49[[#This Row],[PA]]&gt;0,$E$233="Win (FORFEIT)",L237="Yes"),1,"")</f>
        <v/>
      </c>
      <c r="C237" s="69"/>
      <c r="D237" s="69"/>
      <c r="E237" s="69"/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Chris Arnold</v>
      </c>
      <c r="B238" s="58">
        <v>1</v>
      </c>
      <c r="C238" s="33">
        <v>4</v>
      </c>
      <c r="D238" s="33">
        <v>3</v>
      </c>
      <c r="E238" s="33">
        <v>1</v>
      </c>
      <c r="F238" s="33">
        <v>1</v>
      </c>
      <c r="G238" s="33">
        <v>1</v>
      </c>
      <c r="H238" s="33">
        <v>1</v>
      </c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Mike DiMeglio</v>
      </c>
      <c r="B239" s="68">
        <v>1</v>
      </c>
      <c r="C239" s="69">
        <v>3</v>
      </c>
      <c r="D239" s="69">
        <v>2</v>
      </c>
      <c r="E239" s="69">
        <v>1</v>
      </c>
      <c r="F239" s="69">
        <v>1</v>
      </c>
      <c r="G239" s="69">
        <v>3</v>
      </c>
      <c r="H239" s="69"/>
      <c r="I239" s="69">
        <v>1</v>
      </c>
      <c r="J239" s="70">
        <v>1</v>
      </c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Lou DiMeglio</v>
      </c>
      <c r="B240" s="58">
        <v>1</v>
      </c>
      <c r="C240" s="33">
        <v>4</v>
      </c>
      <c r="D240" s="33">
        <v>4</v>
      </c>
      <c r="E240" s="33">
        <v>2</v>
      </c>
      <c r="F240" s="33">
        <v>1</v>
      </c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C Renzoni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J Magri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Mike Kozlowski</v>
      </c>
      <c r="B243" s="68">
        <v>1</v>
      </c>
      <c r="C243" s="69">
        <v>3</v>
      </c>
      <c r="D243" s="69">
        <v>3</v>
      </c>
      <c r="E243" s="69">
        <v>0</v>
      </c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Pete Ivanov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Vinny Constentino</v>
      </c>
      <c r="B245" s="68">
        <v>1</v>
      </c>
      <c r="C245" s="69">
        <v>4</v>
      </c>
      <c r="D245" s="69">
        <v>4</v>
      </c>
      <c r="E245" s="69">
        <v>4</v>
      </c>
      <c r="F245" s="69">
        <v>3</v>
      </c>
      <c r="G245" s="69">
        <v>1</v>
      </c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Joey LaBadia</v>
      </c>
      <c r="B246" s="58">
        <v>1</v>
      </c>
      <c r="C246" s="33">
        <v>3</v>
      </c>
      <c r="D246" s="33">
        <v>3</v>
      </c>
      <c r="E246" s="33">
        <v>1</v>
      </c>
      <c r="F246" s="33">
        <v>1</v>
      </c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Mario Aquilar</v>
      </c>
      <c r="B247" s="68">
        <v>1</v>
      </c>
      <c r="C247" s="69">
        <v>3</v>
      </c>
      <c r="D247" s="69">
        <v>3</v>
      </c>
      <c r="E247" s="69">
        <v>2</v>
      </c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Bennett Lawrence</v>
      </c>
      <c r="B248" s="58">
        <v>1</v>
      </c>
      <c r="C248" s="33">
        <v>3</v>
      </c>
      <c r="D248" s="33">
        <v>3</v>
      </c>
      <c r="E248" s="33">
        <v>0</v>
      </c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M Esteves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Zach Hodza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Matt Streaman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Ray Reynolds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Steve Venanco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D Ceste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S DeMarco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C Lipford</v>
      </c>
      <c r="B256" s="58">
        <v>1</v>
      </c>
      <c r="C256" s="33">
        <v>3</v>
      </c>
      <c r="D256" s="33">
        <v>3</v>
      </c>
      <c r="E256" s="33">
        <v>2</v>
      </c>
      <c r="F256" s="33">
        <v>0</v>
      </c>
      <c r="G256" s="33">
        <v>1</v>
      </c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Jeff Demers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Nate Rinas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>Will Hammond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>Ben Brian</v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33</v>
      </c>
      <c r="D261" s="45">
        <f t="shared" ref="D261" si="50">SUM(D236:D260)</f>
        <v>30</v>
      </c>
      <c r="E261" s="44">
        <f t="shared" ref="E261" si="51">SUM(E236:E260)</f>
        <v>13</v>
      </c>
      <c r="F261" s="44">
        <f t="shared" ref="F261" si="52">SUM(F236:F260)</f>
        <v>7</v>
      </c>
      <c r="G261" s="44">
        <f t="shared" ref="G261" si="53">SUM(G236:G260)</f>
        <v>7</v>
      </c>
      <c r="H261" s="44">
        <f t="shared" ref="H261" si="54">SUM(H236:H260)</f>
        <v>2</v>
      </c>
      <c r="I261" s="44">
        <f t="shared" ref="I261" si="55">SUM(I236:I260)</f>
        <v>1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43265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82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Sean Camilli</v>
      </c>
      <c r="B268" s="58">
        <v>1</v>
      </c>
      <c r="C268" s="33">
        <v>4</v>
      </c>
      <c r="D268" s="33">
        <v>4</v>
      </c>
      <c r="E268" s="33">
        <v>1</v>
      </c>
      <c r="F268" s="33">
        <v>2</v>
      </c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A Magoulas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Chris Arnold</v>
      </c>
      <c r="B270" s="58">
        <v>1</v>
      </c>
      <c r="C270" s="33">
        <v>5</v>
      </c>
      <c r="D270" s="33">
        <v>5</v>
      </c>
      <c r="E270" s="33">
        <v>1</v>
      </c>
      <c r="F270" s="33">
        <v>1</v>
      </c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Mike DiMeglio</v>
      </c>
      <c r="B271" s="68">
        <v>1</v>
      </c>
      <c r="C271" s="69">
        <v>5</v>
      </c>
      <c r="D271" s="69">
        <v>5</v>
      </c>
      <c r="E271" s="69">
        <v>5</v>
      </c>
      <c r="F271" s="69">
        <v>4</v>
      </c>
      <c r="G271" s="69">
        <v>6</v>
      </c>
      <c r="H271" s="69"/>
      <c r="I271" s="69"/>
      <c r="J271" s="70">
        <v>3</v>
      </c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Lou DiMeglio</v>
      </c>
      <c r="B272" s="58">
        <v>1</v>
      </c>
      <c r="C272" s="33">
        <v>5</v>
      </c>
      <c r="D272" s="33">
        <v>5</v>
      </c>
      <c r="E272" s="33">
        <v>2</v>
      </c>
      <c r="F272" s="33">
        <v>2</v>
      </c>
      <c r="G272" s="33">
        <v>1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C Renzoni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J Magri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Mike Kozlowski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Pete Ivanov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Vinny Constentino</v>
      </c>
      <c r="B277" s="68">
        <v>1</v>
      </c>
      <c r="C277" s="69">
        <v>5</v>
      </c>
      <c r="D277" s="69">
        <v>4</v>
      </c>
      <c r="E277" s="69">
        <v>2</v>
      </c>
      <c r="F277" s="69">
        <v>1</v>
      </c>
      <c r="G277" s="69">
        <v>2</v>
      </c>
      <c r="H277" s="69"/>
      <c r="I277" s="69">
        <v>1</v>
      </c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Joey LaBadia</v>
      </c>
      <c r="B278" s="58">
        <v>1</v>
      </c>
      <c r="C278" s="33">
        <v>4</v>
      </c>
      <c r="D278" s="33">
        <v>3</v>
      </c>
      <c r="E278" s="33">
        <v>0</v>
      </c>
      <c r="F278" s="33"/>
      <c r="G278" s="33">
        <v>2</v>
      </c>
      <c r="H278" s="33">
        <v>1</v>
      </c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Mario Aquilar</v>
      </c>
      <c r="B279" s="68">
        <v>1</v>
      </c>
      <c r="C279" s="69">
        <v>4</v>
      </c>
      <c r="D279" s="69">
        <v>4</v>
      </c>
      <c r="E279" s="69">
        <v>3</v>
      </c>
      <c r="F279" s="69">
        <v>1</v>
      </c>
      <c r="G279" s="69">
        <v>1</v>
      </c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Bennett Lawrence</v>
      </c>
      <c r="B280" s="58">
        <v>1</v>
      </c>
      <c r="C280" s="33">
        <v>4</v>
      </c>
      <c r="D280" s="33">
        <v>4</v>
      </c>
      <c r="E280" s="33">
        <v>2</v>
      </c>
      <c r="F280" s="33">
        <v>2</v>
      </c>
      <c r="G280" s="33">
        <v>3</v>
      </c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M Esteves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Zach Hodza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Matt Streaman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Ray Reynolds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Steve Venanco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D Ceste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S DeMarco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C Lipford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Jeff Demers</v>
      </c>
      <c r="B289" s="68">
        <v>1</v>
      </c>
      <c r="C289" s="69">
        <v>4</v>
      </c>
      <c r="D289" s="69">
        <v>4</v>
      </c>
      <c r="E289" s="69">
        <v>4</v>
      </c>
      <c r="F289" s="69">
        <v>4</v>
      </c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Nate Rinas</v>
      </c>
      <c r="B290" s="58">
        <v>1</v>
      </c>
      <c r="C290" s="33">
        <v>4</v>
      </c>
      <c r="D290" s="33">
        <v>2</v>
      </c>
      <c r="E290" s="33">
        <v>1</v>
      </c>
      <c r="F290" s="33">
        <v>2</v>
      </c>
      <c r="G290" s="33">
        <v>1</v>
      </c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>Will Hammond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>Ben Brian</v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44</v>
      </c>
      <c r="D293" s="45">
        <f t="shared" ref="D293" si="58">SUM(D268:D292)</f>
        <v>40</v>
      </c>
      <c r="E293" s="44">
        <f t="shared" ref="E293" si="59">SUM(E268:E292)</f>
        <v>21</v>
      </c>
      <c r="F293" s="44">
        <f t="shared" ref="F293" si="60">SUM(F268:F292)</f>
        <v>19</v>
      </c>
      <c r="G293" s="44">
        <f t="shared" ref="G293" si="61">SUM(G268:G292)</f>
        <v>16</v>
      </c>
      <c r="H293" s="44">
        <f t="shared" ref="H293" si="62">SUM(H268:H292)</f>
        <v>1</v>
      </c>
      <c r="I293" s="44">
        <f t="shared" ref="I293" si="63">SUM(I268:I292)</f>
        <v>1</v>
      </c>
      <c r="J293" s="46">
        <f t="shared" ref="J293" si="64">SUM(J268:J292)</f>
        <v>3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43270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43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Sean Camilli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A Magoulas</v>
      </c>
      <c r="B301" s="68">
        <v>1</v>
      </c>
      <c r="C301" s="69">
        <v>4</v>
      </c>
      <c r="D301" s="69">
        <v>4</v>
      </c>
      <c r="E301" s="69">
        <v>1</v>
      </c>
      <c r="F301" s="69"/>
      <c r="G301" s="69">
        <v>1</v>
      </c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Chris Arnold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Mike DiMeglio</v>
      </c>
      <c r="B303" s="68">
        <v>1</v>
      </c>
      <c r="C303" s="69">
        <v>4</v>
      </c>
      <c r="D303" s="69">
        <v>4</v>
      </c>
      <c r="E303" s="69">
        <v>2</v>
      </c>
      <c r="F303" s="69">
        <v>1</v>
      </c>
      <c r="G303" s="69">
        <v>4</v>
      </c>
      <c r="H303" s="69"/>
      <c r="I303" s="69"/>
      <c r="J303" s="70">
        <v>1</v>
      </c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Lou DiMeglio</v>
      </c>
      <c r="B304" s="58">
        <v>1</v>
      </c>
      <c r="C304" s="33">
        <v>4</v>
      </c>
      <c r="D304" s="33">
        <v>4</v>
      </c>
      <c r="E304" s="33">
        <v>2</v>
      </c>
      <c r="F304" s="33">
        <v>2</v>
      </c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C Renzoni</v>
      </c>
      <c r="B305" s="68">
        <v>1</v>
      </c>
      <c r="C305" s="69">
        <v>4</v>
      </c>
      <c r="D305" s="69">
        <v>4</v>
      </c>
      <c r="E305" s="69">
        <v>3</v>
      </c>
      <c r="F305" s="69">
        <v>1</v>
      </c>
      <c r="G305" s="69">
        <v>1</v>
      </c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J Magri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Mike Kozlowski</v>
      </c>
      <c r="B307" s="68">
        <v>1</v>
      </c>
      <c r="C307" s="69">
        <v>4</v>
      </c>
      <c r="D307" s="69">
        <v>4</v>
      </c>
      <c r="E307" s="69">
        <v>2</v>
      </c>
      <c r="F307" s="69"/>
      <c r="G307" s="69">
        <v>1</v>
      </c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Pete Ivanov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Vinny Constentino</v>
      </c>
      <c r="B309" s="68">
        <v>1</v>
      </c>
      <c r="C309" s="69">
        <v>4</v>
      </c>
      <c r="D309" s="69">
        <v>4</v>
      </c>
      <c r="E309" s="69">
        <v>3</v>
      </c>
      <c r="F309" s="69">
        <v>3</v>
      </c>
      <c r="G309" s="69">
        <v>1</v>
      </c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Joey LaBadia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Mario Aquilar</v>
      </c>
      <c r="B311" s="68">
        <v>1</v>
      </c>
      <c r="C311" s="69">
        <v>3</v>
      </c>
      <c r="D311" s="69">
        <v>3</v>
      </c>
      <c r="E311" s="69">
        <v>1</v>
      </c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Bennett Lawrence</v>
      </c>
      <c r="B312" s="58">
        <v>1</v>
      </c>
      <c r="C312" s="33">
        <v>3</v>
      </c>
      <c r="D312" s="33">
        <v>3</v>
      </c>
      <c r="E312" s="33">
        <v>0</v>
      </c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M Esteves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Zach Hodza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Matt Streaman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Ray Reynolds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Steve Venanco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D Ceste</v>
      </c>
      <c r="B318" s="58">
        <v>1</v>
      </c>
      <c r="C318" s="33">
        <v>3</v>
      </c>
      <c r="D318" s="33">
        <v>3</v>
      </c>
      <c r="E318" s="33">
        <v>1</v>
      </c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S DeMarco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C Lipford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Jeff Demers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Nate Rinas</v>
      </c>
      <c r="B322" s="58">
        <v>1</v>
      </c>
      <c r="C322" s="33">
        <v>3</v>
      </c>
      <c r="D322" s="33">
        <v>3</v>
      </c>
      <c r="E322" s="33">
        <v>2</v>
      </c>
      <c r="F322" s="33">
        <v>1</v>
      </c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>Will Hammond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>Ben Brian</v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36</v>
      </c>
      <c r="D325" s="45">
        <f t="shared" ref="D325" si="66">SUM(D300:D324)</f>
        <v>36</v>
      </c>
      <c r="E325" s="44">
        <f t="shared" ref="E325" si="67">SUM(E300:E324)</f>
        <v>17</v>
      </c>
      <c r="F325" s="44">
        <f t="shared" ref="F325" si="68">SUM(F300:F324)</f>
        <v>8</v>
      </c>
      <c r="G325" s="44">
        <f t="shared" ref="G325" si="69">SUM(G300:G324)</f>
        <v>8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43269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44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Sean Camilli</v>
      </c>
      <c r="B332" s="58">
        <v>1</v>
      </c>
      <c r="C332" s="33">
        <v>4</v>
      </c>
      <c r="D332" s="33">
        <v>3</v>
      </c>
      <c r="E332" s="33">
        <v>2</v>
      </c>
      <c r="F332" s="33">
        <v>2</v>
      </c>
      <c r="G332" s="33"/>
      <c r="H332" s="33"/>
      <c r="I332" s="33">
        <v>1</v>
      </c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A Magoulas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Chris Arnold</v>
      </c>
      <c r="B334" s="58">
        <v>1</v>
      </c>
      <c r="C334" s="33">
        <v>4</v>
      </c>
      <c r="D334" s="33">
        <v>4</v>
      </c>
      <c r="E334" s="33">
        <v>1</v>
      </c>
      <c r="F334" s="33">
        <v>1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Mike DiMeglio</v>
      </c>
      <c r="B335" s="68">
        <v>1</v>
      </c>
      <c r="C335" s="69">
        <v>4</v>
      </c>
      <c r="D335" s="69">
        <v>3</v>
      </c>
      <c r="E335" s="69">
        <v>2</v>
      </c>
      <c r="F335" s="69">
        <v>1</v>
      </c>
      <c r="G335" s="69"/>
      <c r="H335" s="69"/>
      <c r="I335" s="69">
        <v>1</v>
      </c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Lou DiMeglio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C Renzoni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J Magri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Mike Kozlowski</v>
      </c>
      <c r="B339" s="68">
        <v>1</v>
      </c>
      <c r="C339" s="69">
        <v>4</v>
      </c>
      <c r="D339" s="69">
        <v>3</v>
      </c>
      <c r="E339" s="69">
        <v>1</v>
      </c>
      <c r="F339" s="69">
        <v>2</v>
      </c>
      <c r="G339" s="69">
        <v>1</v>
      </c>
      <c r="H339" s="69"/>
      <c r="I339" s="69">
        <v>1</v>
      </c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Pete Ivanov</v>
      </c>
      <c r="B340" s="58">
        <v>1</v>
      </c>
      <c r="C340" s="33">
        <v>3</v>
      </c>
      <c r="D340" s="33">
        <v>3</v>
      </c>
      <c r="E340" s="33">
        <v>2</v>
      </c>
      <c r="F340" s="33"/>
      <c r="G340" s="33">
        <v>3</v>
      </c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Vinny Constentino</v>
      </c>
      <c r="B341" s="68">
        <v>1</v>
      </c>
      <c r="C341" s="69">
        <v>4</v>
      </c>
      <c r="D341" s="69">
        <v>4</v>
      </c>
      <c r="E341" s="69">
        <v>1</v>
      </c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Joey LaBadia</v>
      </c>
      <c r="B342" s="58">
        <v>1</v>
      </c>
      <c r="C342" s="33">
        <v>3</v>
      </c>
      <c r="D342" s="33">
        <v>3</v>
      </c>
      <c r="E342" s="33">
        <v>2</v>
      </c>
      <c r="F342" s="33"/>
      <c r="G342" s="33">
        <v>1</v>
      </c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Mario Aquilar</v>
      </c>
      <c r="B343" s="68">
        <v>1</v>
      </c>
      <c r="C343" s="69">
        <v>3</v>
      </c>
      <c r="D343" s="69">
        <v>2</v>
      </c>
      <c r="E343" s="69"/>
      <c r="F343" s="69">
        <v>1</v>
      </c>
      <c r="G343" s="69"/>
      <c r="H343" s="69"/>
      <c r="I343" s="69">
        <v>1</v>
      </c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Bennett Lawrence</v>
      </c>
      <c r="B344" s="58">
        <v>1</v>
      </c>
      <c r="C344" s="33">
        <v>3</v>
      </c>
      <c r="D344" s="33">
        <v>3</v>
      </c>
      <c r="E344" s="33">
        <v>1</v>
      </c>
      <c r="F344" s="33">
        <v>1</v>
      </c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M Esteves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Zach Hodza</v>
      </c>
      <c r="B346" s="58">
        <v>1</v>
      </c>
      <c r="C346" s="33">
        <v>3</v>
      </c>
      <c r="D346" s="33">
        <v>3</v>
      </c>
      <c r="E346" s="33">
        <v>1</v>
      </c>
      <c r="F346" s="33"/>
      <c r="G346" s="33">
        <v>1</v>
      </c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Matt Streaman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Ray Reynolds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Steve Venanco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D Ceste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S DeMarco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C Lipford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Jeff Demers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Nate Rinas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>Will Hammond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>Ben Brian</v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35</v>
      </c>
      <c r="D357" s="45">
        <f t="shared" ref="D357" si="74">SUM(D332:D356)</f>
        <v>31</v>
      </c>
      <c r="E357" s="44">
        <f t="shared" ref="E357" si="75">SUM(E332:E356)</f>
        <v>13</v>
      </c>
      <c r="F357" s="44">
        <f t="shared" ref="F357" si="76">SUM(F332:F356)</f>
        <v>8</v>
      </c>
      <c r="G357" s="44">
        <f t="shared" ref="G357" si="77">SUM(G332:G356)</f>
        <v>6</v>
      </c>
      <c r="H357" s="44">
        <f t="shared" ref="H357" si="78">SUM(H332:H356)</f>
        <v>0</v>
      </c>
      <c r="I357" s="44">
        <f t="shared" ref="I357" si="79">SUM(I332:I356)</f>
        <v>4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43276</v>
      </c>
      <c r="C361" s="85"/>
      <c r="D361" s="13" t="s">
        <v>38</v>
      </c>
      <c r="E361" s="86" t="s">
        <v>47</v>
      </c>
      <c r="F361" s="86"/>
      <c r="G361" s="23" t="s">
        <v>13</v>
      </c>
      <c r="H361" s="90" t="s">
        <v>12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Sean Camilli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A Magoulas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Chris Arnold</v>
      </c>
      <c r="B366" s="58">
        <v>1</v>
      </c>
      <c r="C366" s="33">
        <v>4</v>
      </c>
      <c r="D366" s="33">
        <v>4</v>
      </c>
      <c r="E366" s="33">
        <v>4</v>
      </c>
      <c r="F366" s="33"/>
      <c r="G366" s="33">
        <v>1</v>
      </c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Mike DiMeglio</v>
      </c>
      <c r="B367" s="68">
        <v>1</v>
      </c>
      <c r="C367" s="69">
        <v>4</v>
      </c>
      <c r="D367" s="69">
        <v>4</v>
      </c>
      <c r="E367" s="69">
        <v>4</v>
      </c>
      <c r="F367" s="69">
        <v>3</v>
      </c>
      <c r="G367" s="69">
        <v>5</v>
      </c>
      <c r="H367" s="69"/>
      <c r="I367" s="69"/>
      <c r="J367" s="70">
        <v>2</v>
      </c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Lou DiMeglio</v>
      </c>
      <c r="B368" s="58">
        <v>1</v>
      </c>
      <c r="C368" s="33">
        <v>5</v>
      </c>
      <c r="D368" s="33">
        <v>5</v>
      </c>
      <c r="E368" s="33">
        <v>3</v>
      </c>
      <c r="F368" s="33">
        <v>3</v>
      </c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C Renzoni</v>
      </c>
      <c r="B369" s="68">
        <v>1</v>
      </c>
      <c r="C369" s="69">
        <v>4</v>
      </c>
      <c r="D369" s="69">
        <v>4</v>
      </c>
      <c r="E369" s="69">
        <v>2</v>
      </c>
      <c r="F369" s="69">
        <v>1</v>
      </c>
      <c r="G369" s="69">
        <v>1</v>
      </c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J Magri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Mike Kozlowski</v>
      </c>
      <c r="B371" s="68">
        <v>1</v>
      </c>
      <c r="C371" s="69">
        <v>4</v>
      </c>
      <c r="D371" s="69">
        <v>4</v>
      </c>
      <c r="E371" s="69">
        <v>1</v>
      </c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Pete Ivanov</v>
      </c>
      <c r="B372" s="58">
        <v>1</v>
      </c>
      <c r="C372" s="33">
        <v>4</v>
      </c>
      <c r="D372" s="33">
        <v>4</v>
      </c>
      <c r="E372" s="33">
        <v>1</v>
      </c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Vinny Constentino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Joey LaBadia</v>
      </c>
      <c r="B374" s="58">
        <v>1</v>
      </c>
      <c r="C374" s="33">
        <v>4</v>
      </c>
      <c r="D374" s="33">
        <v>3</v>
      </c>
      <c r="E374" s="33">
        <v>2</v>
      </c>
      <c r="F374" s="33"/>
      <c r="G374" s="33">
        <v>2</v>
      </c>
      <c r="H374" s="33"/>
      <c r="I374" s="33">
        <v>1</v>
      </c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Mario Aquilar</v>
      </c>
      <c r="B375" s="68">
        <v>1</v>
      </c>
      <c r="C375" s="69">
        <v>4</v>
      </c>
      <c r="D375" s="69">
        <v>4</v>
      </c>
      <c r="E375" s="69">
        <v>2</v>
      </c>
      <c r="F375" s="69">
        <v>2</v>
      </c>
      <c r="G375" s="69">
        <v>1</v>
      </c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Bennett Lawrence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M Esteves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Zach Hodza</v>
      </c>
      <c r="B378" s="58">
        <v>1</v>
      </c>
      <c r="C378" s="33">
        <v>4</v>
      </c>
      <c r="D378" s="33">
        <v>4</v>
      </c>
      <c r="E378" s="33">
        <v>0</v>
      </c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Matt Streaman</v>
      </c>
      <c r="B379" s="68">
        <v>1</v>
      </c>
      <c r="C379" s="69">
        <v>4</v>
      </c>
      <c r="D379" s="69">
        <v>4</v>
      </c>
      <c r="E379" s="69">
        <v>1</v>
      </c>
      <c r="F379" s="69">
        <v>1</v>
      </c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Ray Reynolds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Steve Venanco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D Ceste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S DeMarco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C Lipford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Jeff Demers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Nate Rinas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>Will Hammond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>Ben Brian</v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41</v>
      </c>
      <c r="D389" s="45">
        <f t="shared" ref="D389" si="82">SUM(D364:D388)</f>
        <v>40</v>
      </c>
      <c r="E389" s="44">
        <f t="shared" ref="E389" si="83">SUM(E364:E388)</f>
        <v>20</v>
      </c>
      <c r="F389" s="44">
        <f t="shared" ref="F389" si="84">SUM(F364:F388)</f>
        <v>10</v>
      </c>
      <c r="G389" s="44">
        <f t="shared" ref="G389" si="85">SUM(G364:G388)</f>
        <v>10</v>
      </c>
      <c r="H389" s="44">
        <f t="shared" ref="H389" si="86">SUM(H364:H388)</f>
        <v>0</v>
      </c>
      <c r="I389" s="44">
        <f t="shared" ref="I389" si="87">SUM(I364:I388)</f>
        <v>1</v>
      </c>
      <c r="J389" s="46">
        <f t="shared" ref="J389" si="88">SUM(J364:J388)</f>
        <v>2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43277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44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Sean Camilli</v>
      </c>
      <c r="B396" s="58">
        <v>1</v>
      </c>
      <c r="C396" s="33">
        <v>4</v>
      </c>
      <c r="D396" s="33">
        <v>4</v>
      </c>
      <c r="E396" s="33">
        <v>2</v>
      </c>
      <c r="F396" s="33">
        <v>3</v>
      </c>
      <c r="G396" s="33">
        <v>1</v>
      </c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A Magoulas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Chris Arnold</v>
      </c>
      <c r="B398" s="58">
        <v>1</v>
      </c>
      <c r="C398" s="33">
        <v>5</v>
      </c>
      <c r="D398" s="33">
        <v>4</v>
      </c>
      <c r="E398" s="33">
        <v>2</v>
      </c>
      <c r="F398" s="33">
        <v>2</v>
      </c>
      <c r="G398" s="33">
        <v>2</v>
      </c>
      <c r="H398" s="33">
        <v>1</v>
      </c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Mike DiMeglio</v>
      </c>
      <c r="B399" s="68">
        <v>1</v>
      </c>
      <c r="C399" s="69">
        <v>5</v>
      </c>
      <c r="D399" s="69">
        <v>5</v>
      </c>
      <c r="E399" s="69">
        <v>3</v>
      </c>
      <c r="F399" s="69">
        <v>2</v>
      </c>
      <c r="G399" s="69">
        <v>2</v>
      </c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Lou DiMeglio</v>
      </c>
      <c r="B400" s="58">
        <v>1</v>
      </c>
      <c r="C400" s="33">
        <v>5</v>
      </c>
      <c r="D400" s="33">
        <v>5</v>
      </c>
      <c r="E400" s="33">
        <v>3</v>
      </c>
      <c r="F400" s="33">
        <v>3</v>
      </c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C Renzoni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J Magri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Mike Kozlowski</v>
      </c>
      <c r="B403" s="68">
        <v>1</v>
      </c>
      <c r="C403" s="69">
        <v>4</v>
      </c>
      <c r="D403" s="69">
        <v>4</v>
      </c>
      <c r="E403" s="69">
        <v>3</v>
      </c>
      <c r="F403" s="69">
        <v>1</v>
      </c>
      <c r="G403" s="69">
        <v>3</v>
      </c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Pete Ivanov</v>
      </c>
      <c r="B404" s="58">
        <v>1</v>
      </c>
      <c r="C404" s="33">
        <v>4</v>
      </c>
      <c r="D404" s="33">
        <v>4</v>
      </c>
      <c r="E404" s="33">
        <v>2</v>
      </c>
      <c r="F404" s="33">
        <v>1</v>
      </c>
      <c r="G404" s="33">
        <v>2</v>
      </c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Vinny Constentino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Joey LaBadia</v>
      </c>
      <c r="B406" s="58">
        <v>1</v>
      </c>
      <c r="C406" s="33">
        <v>4</v>
      </c>
      <c r="D406" s="33">
        <v>3</v>
      </c>
      <c r="E406" s="33">
        <v>2</v>
      </c>
      <c r="F406" s="33">
        <v>2</v>
      </c>
      <c r="G406" s="33">
        <v>1</v>
      </c>
      <c r="H406" s="33"/>
      <c r="I406" s="33">
        <v>1</v>
      </c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Mario Aquilar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Bennett Lawrence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M Esteves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Zach Hodza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Matt Streaman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Ray Reynolds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Steve Venanco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D Ceste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S DeMarco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C Lipford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Jeff Demers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Nate Rinas</v>
      </c>
      <c r="B418" s="58">
        <v>1</v>
      </c>
      <c r="C418" s="33">
        <v>4</v>
      </c>
      <c r="D418" s="33">
        <v>4</v>
      </c>
      <c r="E418" s="33">
        <v>1</v>
      </c>
      <c r="F418" s="33"/>
      <c r="G418" s="33">
        <v>1</v>
      </c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>Will Hammond</v>
      </c>
      <c r="B419" s="68">
        <v>1</v>
      </c>
      <c r="C419" s="69">
        <v>4</v>
      </c>
      <c r="D419" s="69">
        <v>4</v>
      </c>
      <c r="E419" s="69">
        <v>2</v>
      </c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>Ben Brian</v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39</v>
      </c>
      <c r="D421" s="45">
        <f t="shared" ref="D421" si="90">SUM(D396:D420)</f>
        <v>37</v>
      </c>
      <c r="E421" s="44">
        <f t="shared" ref="E421" si="91">SUM(E396:E420)</f>
        <v>20</v>
      </c>
      <c r="F421" s="44">
        <f t="shared" ref="F421" si="92">SUM(F396:F420)</f>
        <v>14</v>
      </c>
      <c r="G421" s="44">
        <f t="shared" ref="G421" si="93">SUM(G396:G420)</f>
        <v>12</v>
      </c>
      <c r="H421" s="44">
        <f t="shared" ref="H421" si="94">SUM(H396:H420)</f>
        <v>1</v>
      </c>
      <c r="I421" s="44">
        <f t="shared" ref="I421" si="95">SUM(I396:I420)</f>
        <v>1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43290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41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Sean Camilli</v>
      </c>
      <c r="B428" s="58">
        <v>1</v>
      </c>
      <c r="C428" s="33">
        <v>3</v>
      </c>
      <c r="D428" s="33">
        <v>3</v>
      </c>
      <c r="E428" s="33">
        <v>1</v>
      </c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A Magoulas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Chris Arnold</v>
      </c>
      <c r="B430" s="58">
        <v>1</v>
      </c>
      <c r="C430" s="33">
        <v>3</v>
      </c>
      <c r="D430" s="33">
        <v>3</v>
      </c>
      <c r="E430" s="33">
        <v>1</v>
      </c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Mike DiMeglio</v>
      </c>
      <c r="B431" s="68">
        <v>1</v>
      </c>
      <c r="C431" s="69">
        <v>3</v>
      </c>
      <c r="D431" s="69">
        <v>3</v>
      </c>
      <c r="E431" s="69">
        <v>1</v>
      </c>
      <c r="F431" s="69">
        <v>1</v>
      </c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Lou DiMeglio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C Renzoni</v>
      </c>
      <c r="B433" s="68">
        <v>1</v>
      </c>
      <c r="C433" s="69">
        <v>3</v>
      </c>
      <c r="D433" s="69">
        <v>3</v>
      </c>
      <c r="E433" s="69">
        <v>1</v>
      </c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J Magri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Mike Kozlowski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Pete Ivanov</v>
      </c>
      <c r="B436" s="58">
        <v>1</v>
      </c>
      <c r="C436" s="33">
        <v>3</v>
      </c>
      <c r="D436" s="33">
        <v>3</v>
      </c>
      <c r="E436" s="33">
        <v>1</v>
      </c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Vinny Constentino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Joey LaBadia</v>
      </c>
      <c r="B438" s="58">
        <v>1</v>
      </c>
      <c r="C438" s="33">
        <v>3</v>
      </c>
      <c r="D438" s="33">
        <v>3</v>
      </c>
      <c r="E438" s="33">
        <v>0</v>
      </c>
      <c r="F438" s="33">
        <v>0</v>
      </c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Mario Aquilar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Bennett Lawrence</v>
      </c>
      <c r="B440" s="58">
        <v>1</v>
      </c>
      <c r="C440" s="33">
        <v>2</v>
      </c>
      <c r="D440" s="33">
        <v>1</v>
      </c>
      <c r="E440" s="33">
        <v>1</v>
      </c>
      <c r="F440" s="33"/>
      <c r="G440" s="33"/>
      <c r="H440" s="33"/>
      <c r="I440" s="33">
        <v>1</v>
      </c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M Esteves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Zach Hodza</v>
      </c>
      <c r="B442" s="58">
        <v>1</v>
      </c>
      <c r="C442" s="33">
        <v>2</v>
      </c>
      <c r="D442" s="33">
        <v>1</v>
      </c>
      <c r="E442" s="33">
        <v>0</v>
      </c>
      <c r="F442" s="33"/>
      <c r="G442" s="33"/>
      <c r="H442" s="33"/>
      <c r="I442" s="33">
        <v>1</v>
      </c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Matt Streaman</v>
      </c>
      <c r="B443" s="68">
        <v>1</v>
      </c>
      <c r="C443" s="69">
        <v>3</v>
      </c>
      <c r="D443" s="69">
        <v>3</v>
      </c>
      <c r="E443" s="69">
        <v>1</v>
      </c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Ray Reynolds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Steve Venanco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D Ceste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S DeMarco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C Lipford</v>
      </c>
      <c r="B448" s="58">
        <v>1</v>
      </c>
      <c r="C448" s="33">
        <v>3</v>
      </c>
      <c r="D448" s="33">
        <v>2</v>
      </c>
      <c r="E448" s="33">
        <v>1</v>
      </c>
      <c r="F448" s="33"/>
      <c r="G448" s="33">
        <v>1</v>
      </c>
      <c r="H448" s="33">
        <v>1</v>
      </c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Jeff Demers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Nate Rinas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>Will Hammond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>Ben Brian</v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28</v>
      </c>
      <c r="D453" s="45">
        <f t="shared" ref="D453" si="98">SUM(D428:D452)</f>
        <v>25</v>
      </c>
      <c r="E453" s="44">
        <f t="shared" ref="E453" si="99">SUM(E428:E452)</f>
        <v>8</v>
      </c>
      <c r="F453" s="44">
        <f t="shared" ref="F453" si="100">SUM(F428:F452)</f>
        <v>1</v>
      </c>
      <c r="G453" s="44">
        <f t="shared" ref="G453" si="101">SUM(G428:G452)</f>
        <v>1</v>
      </c>
      <c r="H453" s="44">
        <f t="shared" ref="H453" si="102">SUM(H428:H452)</f>
        <v>1</v>
      </c>
      <c r="I453" s="44">
        <f t="shared" ref="I453" si="103">SUM(I428:I452)</f>
        <v>2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43291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39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Sean Camilli</v>
      </c>
      <c r="B460" s="58">
        <v>1</v>
      </c>
      <c r="C460" s="33">
        <v>4</v>
      </c>
      <c r="D460" s="33">
        <v>4</v>
      </c>
      <c r="E460" s="33">
        <v>3</v>
      </c>
      <c r="F460" s="33">
        <v>3</v>
      </c>
      <c r="G460" s="33">
        <v>2</v>
      </c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A Magoulas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Chris Arnold</v>
      </c>
      <c r="B462" s="58">
        <v>1</v>
      </c>
      <c r="C462" s="33">
        <v>4</v>
      </c>
      <c r="D462" s="33">
        <v>4</v>
      </c>
      <c r="E462" s="33">
        <v>1</v>
      </c>
      <c r="F462" s="33">
        <v>2</v>
      </c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Mike DiMeglio</v>
      </c>
      <c r="B463" s="68">
        <v>1</v>
      </c>
      <c r="C463" s="69">
        <v>4</v>
      </c>
      <c r="D463" s="69">
        <v>4</v>
      </c>
      <c r="E463" s="69">
        <v>3</v>
      </c>
      <c r="F463" s="69">
        <v>3</v>
      </c>
      <c r="G463" s="69">
        <v>3</v>
      </c>
      <c r="H463" s="69"/>
      <c r="I463" s="69"/>
      <c r="J463" s="70">
        <v>1</v>
      </c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Lou DiMeglio</v>
      </c>
      <c r="B464" s="58">
        <v>1</v>
      </c>
      <c r="C464" s="33">
        <v>4</v>
      </c>
      <c r="D464" s="33">
        <v>4</v>
      </c>
      <c r="E464" s="33">
        <v>1</v>
      </c>
      <c r="F464" s="33">
        <v>1</v>
      </c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C Renzoni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J Magri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Mike Kozlowski</v>
      </c>
      <c r="B467" s="68">
        <v>1</v>
      </c>
      <c r="C467" s="69">
        <v>4</v>
      </c>
      <c r="D467" s="69">
        <v>4</v>
      </c>
      <c r="E467" s="69">
        <v>4</v>
      </c>
      <c r="F467" s="69">
        <v>2</v>
      </c>
      <c r="G467" s="69">
        <v>2</v>
      </c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Pete Ivanov</v>
      </c>
      <c r="B468" s="58">
        <v>1</v>
      </c>
      <c r="C468" s="33">
        <v>4</v>
      </c>
      <c r="D468" s="33">
        <v>4</v>
      </c>
      <c r="E468" s="33">
        <v>1</v>
      </c>
      <c r="F468" s="33">
        <v>1</v>
      </c>
      <c r="G468" s="33">
        <v>3</v>
      </c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Vinny Constentino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Joey LaBadia</v>
      </c>
      <c r="B470" s="58">
        <v>1</v>
      </c>
      <c r="C470" s="33">
        <v>3</v>
      </c>
      <c r="D470" s="33">
        <v>3</v>
      </c>
      <c r="E470" s="33">
        <v>1</v>
      </c>
      <c r="F470" s="33">
        <v>1</v>
      </c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Mario Aquilar</v>
      </c>
      <c r="B471" s="68">
        <v>1</v>
      </c>
      <c r="C471" s="69">
        <v>4</v>
      </c>
      <c r="D471" s="69">
        <v>3</v>
      </c>
      <c r="E471" s="69">
        <v>1</v>
      </c>
      <c r="F471" s="69"/>
      <c r="G471" s="69">
        <v>2</v>
      </c>
      <c r="H471" s="69">
        <v>1</v>
      </c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Bennett Lawrence</v>
      </c>
      <c r="B472" s="58">
        <v>1</v>
      </c>
      <c r="C472" s="33">
        <v>4</v>
      </c>
      <c r="D472" s="33">
        <v>4</v>
      </c>
      <c r="E472" s="33">
        <v>1</v>
      </c>
      <c r="F472" s="33">
        <v>1</v>
      </c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M Esteves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Zach Hodza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Matt Streaman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Ray Reynolds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Steve Venanco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D Ceste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S DeMarco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C Lipford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Jeff Demers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Nate Rinas</v>
      </c>
      <c r="B482" s="58">
        <v>1</v>
      </c>
      <c r="C482" s="33">
        <v>4</v>
      </c>
      <c r="D482" s="33">
        <v>3</v>
      </c>
      <c r="E482" s="33">
        <v>2</v>
      </c>
      <c r="F482" s="33"/>
      <c r="G482" s="33">
        <v>2</v>
      </c>
      <c r="H482" s="33">
        <v>1</v>
      </c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>Will Hammond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>Ben Brian</v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39</v>
      </c>
      <c r="D485" s="45">
        <f t="shared" ref="D485" si="106">SUM(D460:D484)</f>
        <v>37</v>
      </c>
      <c r="E485" s="44">
        <f t="shared" ref="E485" si="107">SUM(E460:E484)</f>
        <v>18</v>
      </c>
      <c r="F485" s="44">
        <f t="shared" ref="F485" si="108">SUM(F460:F484)</f>
        <v>14</v>
      </c>
      <c r="G485" s="44">
        <f t="shared" ref="G485" si="109">SUM(G460:G484)</f>
        <v>14</v>
      </c>
      <c r="H485" s="44">
        <f t="shared" ref="H485" si="110">SUM(H460:H484)</f>
        <v>2</v>
      </c>
      <c r="I485" s="44">
        <f t="shared" ref="I485" si="111">SUM(I460:I484)</f>
        <v>0</v>
      </c>
      <c r="J485" s="46">
        <f t="shared" ref="J485" si="112">SUM(J460:J484)</f>
        <v>1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43297</v>
      </c>
      <c r="C489" s="85"/>
      <c r="D489" s="13" t="s">
        <v>38</v>
      </c>
      <c r="E489" s="86" t="s">
        <v>47</v>
      </c>
      <c r="F489" s="86"/>
      <c r="G489" s="23" t="s">
        <v>13</v>
      </c>
      <c r="H489" s="90" t="s">
        <v>83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Sean Camilli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A Magoulas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Chris Arnold</v>
      </c>
      <c r="B494" s="58">
        <v>1</v>
      </c>
      <c r="C494" s="33">
        <v>4</v>
      </c>
      <c r="D494" s="33">
        <v>3</v>
      </c>
      <c r="E494" s="33">
        <v>3</v>
      </c>
      <c r="F494" s="33">
        <v>1</v>
      </c>
      <c r="G494" s="33"/>
      <c r="H494" s="33"/>
      <c r="I494" s="33">
        <v>1</v>
      </c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Mike DiMeglio</v>
      </c>
      <c r="B495" s="68">
        <v>1</v>
      </c>
      <c r="C495" s="69">
        <v>4</v>
      </c>
      <c r="D495" s="69">
        <v>4</v>
      </c>
      <c r="E495" s="69">
        <v>3</v>
      </c>
      <c r="F495" s="69">
        <v>2</v>
      </c>
      <c r="G495" s="69">
        <v>3</v>
      </c>
      <c r="H495" s="69"/>
      <c r="I495" s="69"/>
      <c r="J495" s="70">
        <v>1</v>
      </c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Lou DiMeglio</v>
      </c>
      <c r="B496" s="58">
        <v>1</v>
      </c>
      <c r="C496" s="33">
        <v>4</v>
      </c>
      <c r="D496" s="33">
        <v>4</v>
      </c>
      <c r="E496" s="33">
        <v>2</v>
      </c>
      <c r="F496" s="33">
        <v>1</v>
      </c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C Renzoni</v>
      </c>
      <c r="B497" s="68">
        <v>1</v>
      </c>
      <c r="C497" s="69">
        <v>4</v>
      </c>
      <c r="D497" s="69">
        <v>4</v>
      </c>
      <c r="E497" s="69">
        <v>1</v>
      </c>
      <c r="F497" s="69">
        <v>1</v>
      </c>
      <c r="G497" s="69">
        <v>1</v>
      </c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J Magri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Mike Kozlowski</v>
      </c>
      <c r="B499" s="68">
        <v>1</v>
      </c>
      <c r="C499" s="69">
        <v>4</v>
      </c>
      <c r="D499" s="69">
        <v>4</v>
      </c>
      <c r="E499" s="69">
        <v>1</v>
      </c>
      <c r="F499" s="69">
        <v>2</v>
      </c>
      <c r="G499" s="69">
        <v>1</v>
      </c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Pete Ivanov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Vinny Constentino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Joey LaBadia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Mario Aquilar</v>
      </c>
      <c r="B503" s="68">
        <v>1</v>
      </c>
      <c r="C503" s="69">
        <v>3</v>
      </c>
      <c r="D503" s="69">
        <v>3</v>
      </c>
      <c r="E503" s="69">
        <v>0</v>
      </c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Bennett Lawrence</v>
      </c>
      <c r="B504" s="58">
        <v>1</v>
      </c>
      <c r="C504" s="33">
        <v>3</v>
      </c>
      <c r="D504" s="33">
        <v>2</v>
      </c>
      <c r="E504" s="33">
        <v>0</v>
      </c>
      <c r="F504" s="33">
        <v>1</v>
      </c>
      <c r="G504" s="33"/>
      <c r="H504" s="33"/>
      <c r="I504" s="33">
        <v>1</v>
      </c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M Esteves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Zach Hodza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Matt Streaman</v>
      </c>
      <c r="B507" s="68">
        <v>1</v>
      </c>
      <c r="C507" s="69">
        <v>4</v>
      </c>
      <c r="D507" s="69">
        <v>4</v>
      </c>
      <c r="E507" s="69">
        <v>0</v>
      </c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Ray Reynolds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Steve Venanco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D Ceste</v>
      </c>
      <c r="B510" s="58">
        <v>1</v>
      </c>
      <c r="C510" s="33">
        <v>4</v>
      </c>
      <c r="D510" s="33">
        <v>4</v>
      </c>
      <c r="E510" s="33">
        <v>3</v>
      </c>
      <c r="F510" s="33">
        <v>2</v>
      </c>
      <c r="G510" s="33">
        <v>3</v>
      </c>
      <c r="H510" s="33"/>
      <c r="I510" s="33"/>
      <c r="J510" s="34">
        <v>2</v>
      </c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S DeMarco</v>
      </c>
      <c r="B511" s="68">
        <v>1</v>
      </c>
      <c r="C511" s="69">
        <v>4</v>
      </c>
      <c r="D511" s="69">
        <v>4</v>
      </c>
      <c r="E511" s="69">
        <v>1</v>
      </c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C Lipford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Jeff Demers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Nate Rinas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>Will Hammond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>Ben Brian</v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38</v>
      </c>
      <c r="D517" s="45">
        <f t="shared" ref="D517" si="114">SUM(D492:D516)</f>
        <v>36</v>
      </c>
      <c r="E517" s="44">
        <f t="shared" ref="E517" si="115">SUM(E492:E516)</f>
        <v>14</v>
      </c>
      <c r="F517" s="44">
        <f t="shared" ref="F517" si="116">SUM(F492:F516)</f>
        <v>10</v>
      </c>
      <c r="G517" s="44">
        <f t="shared" ref="G517" si="117">SUM(G492:G516)</f>
        <v>8</v>
      </c>
      <c r="H517" s="44">
        <f t="shared" ref="H517" si="118">SUM(H492:H516)</f>
        <v>0</v>
      </c>
      <c r="I517" s="44">
        <f t="shared" ref="I517" si="119">SUM(I492:I516)</f>
        <v>2</v>
      </c>
      <c r="J517" s="46">
        <f t="shared" ref="J517" si="120">SUM(J492:J516)</f>
        <v>3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43311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42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Sean Camilli</v>
      </c>
      <c r="B524" s="58">
        <v>1</v>
      </c>
      <c r="C524" s="33">
        <v>3</v>
      </c>
      <c r="D524" s="33">
        <v>3</v>
      </c>
      <c r="E524" s="33">
        <v>1</v>
      </c>
      <c r="F524" s="33"/>
      <c r="G524" s="33">
        <v>2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A Magoulas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Chris Arnold</v>
      </c>
      <c r="B526" s="58">
        <v>1</v>
      </c>
      <c r="C526" s="33">
        <v>3</v>
      </c>
      <c r="D526" s="33">
        <v>2</v>
      </c>
      <c r="E526" s="33">
        <v>1</v>
      </c>
      <c r="F526" s="33"/>
      <c r="G526" s="33">
        <v>1</v>
      </c>
      <c r="H526" s="33"/>
      <c r="I526" s="33">
        <v>1</v>
      </c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Mike DiMeglio</v>
      </c>
      <c r="B527" s="68">
        <v>1</v>
      </c>
      <c r="C527" s="69">
        <v>3</v>
      </c>
      <c r="D527" s="69">
        <v>3</v>
      </c>
      <c r="E527" s="69">
        <v>2</v>
      </c>
      <c r="F527" s="69">
        <v>2</v>
      </c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Lou DiMeglio</v>
      </c>
      <c r="B528" s="58">
        <v>1</v>
      </c>
      <c r="C528" s="33">
        <v>3</v>
      </c>
      <c r="D528" s="33">
        <v>2</v>
      </c>
      <c r="E528" s="33">
        <v>1</v>
      </c>
      <c r="F528" s="33">
        <v>1</v>
      </c>
      <c r="G528" s="33">
        <v>1</v>
      </c>
      <c r="H528" s="33"/>
      <c r="I528" s="33">
        <v>1</v>
      </c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C Renzoni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J Magri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Mike Kozlowski</v>
      </c>
      <c r="B531" s="68">
        <v>1</v>
      </c>
      <c r="C531" s="69">
        <v>3</v>
      </c>
      <c r="D531" s="69">
        <v>3</v>
      </c>
      <c r="E531" s="69">
        <v>0</v>
      </c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Pete Ivanov</v>
      </c>
      <c r="B532" s="58">
        <v>1</v>
      </c>
      <c r="C532" s="33">
        <v>3</v>
      </c>
      <c r="D532" s="33">
        <v>2</v>
      </c>
      <c r="E532" s="33">
        <v>1</v>
      </c>
      <c r="F532" s="33">
        <v>1</v>
      </c>
      <c r="G532" s="33">
        <v>1</v>
      </c>
      <c r="H532" s="33"/>
      <c r="I532" s="33">
        <v>1</v>
      </c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Vinny Constentino</v>
      </c>
      <c r="B533" s="68">
        <v>1</v>
      </c>
      <c r="C533" s="69">
        <v>3</v>
      </c>
      <c r="D533" s="69">
        <v>2</v>
      </c>
      <c r="E533" s="69">
        <v>0</v>
      </c>
      <c r="F533" s="69"/>
      <c r="G533" s="69">
        <v>1</v>
      </c>
      <c r="H533" s="69">
        <v>1</v>
      </c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Joey LaBadia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Mario Aquilar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Bennett Lawrence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M Esteves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Zach Hodza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Matt Streaman</v>
      </c>
      <c r="B539" s="68">
        <v>1</v>
      </c>
      <c r="C539" s="69">
        <v>3</v>
      </c>
      <c r="D539" s="69">
        <v>2</v>
      </c>
      <c r="E539" s="69">
        <v>2</v>
      </c>
      <c r="F539" s="69">
        <v>1</v>
      </c>
      <c r="G539" s="69"/>
      <c r="H539" s="69"/>
      <c r="I539" s="69">
        <v>1</v>
      </c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Ray Reynolds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Steve Venanco</v>
      </c>
      <c r="B541" s="68">
        <v>1</v>
      </c>
      <c r="C541" s="69">
        <v>3</v>
      </c>
      <c r="D541" s="69">
        <v>3</v>
      </c>
      <c r="E541" s="69">
        <v>2</v>
      </c>
      <c r="F541" s="69">
        <v>1</v>
      </c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D Ceste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S DeMarco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C Lipford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Jeff Demers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Nate Rinas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>Will Hammond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>Ben Brian</v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27</v>
      </c>
      <c r="D549" s="45">
        <f t="shared" ref="D549" si="122">SUM(D524:D548)</f>
        <v>22</v>
      </c>
      <c r="E549" s="44">
        <f t="shared" ref="E549" si="123">SUM(E524:E548)</f>
        <v>10</v>
      </c>
      <c r="F549" s="44">
        <f t="shared" ref="F549" si="124">SUM(F524:F548)</f>
        <v>6</v>
      </c>
      <c r="G549" s="44">
        <f t="shared" ref="G549" si="125">SUM(G524:G548)</f>
        <v>6</v>
      </c>
      <c r="H549" s="44">
        <f t="shared" ref="H549" si="126">SUM(H524:H548)</f>
        <v>1</v>
      </c>
      <c r="I549" s="44">
        <f t="shared" ref="I549" si="127">SUM(I524:I548)</f>
        <v>4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43318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12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Sean Camilli</v>
      </c>
      <c r="B556" s="58">
        <v>1</v>
      </c>
      <c r="C556" s="33">
        <v>5</v>
      </c>
      <c r="D556" s="33">
        <v>5</v>
      </c>
      <c r="E556" s="33">
        <v>4</v>
      </c>
      <c r="F556" s="33">
        <v>3</v>
      </c>
      <c r="G556" s="33">
        <v>2</v>
      </c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A Magoulas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Chris Arnold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Mike DiMeglio</v>
      </c>
      <c r="B559" s="68">
        <v>1</v>
      </c>
      <c r="C559" s="69">
        <v>5</v>
      </c>
      <c r="D559" s="69">
        <v>5</v>
      </c>
      <c r="E559" s="69">
        <v>2</v>
      </c>
      <c r="F559" s="69">
        <v>2</v>
      </c>
      <c r="G559" s="69">
        <v>2</v>
      </c>
      <c r="H559" s="69"/>
      <c r="I559" s="69"/>
      <c r="J559" s="70">
        <v>1</v>
      </c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Lou DiMeglio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C Renzoni</v>
      </c>
      <c r="B561" s="68">
        <v>1</v>
      </c>
      <c r="C561" s="69">
        <v>5</v>
      </c>
      <c r="D561" s="69">
        <v>5</v>
      </c>
      <c r="E561" s="69">
        <v>3</v>
      </c>
      <c r="F561" s="69">
        <v>2</v>
      </c>
      <c r="G561" s="69">
        <v>1</v>
      </c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J Magri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Mike Kozlowski</v>
      </c>
      <c r="B563" s="68">
        <v>1</v>
      </c>
      <c r="C563" s="69">
        <v>4</v>
      </c>
      <c r="D563" s="69">
        <v>4</v>
      </c>
      <c r="E563" s="69">
        <v>2</v>
      </c>
      <c r="F563" s="69">
        <v>2</v>
      </c>
      <c r="G563" s="69">
        <v>3</v>
      </c>
      <c r="H563" s="69"/>
      <c r="I563" s="69"/>
      <c r="J563" s="70">
        <v>1</v>
      </c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Pete Ivanov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Vinny Constentino</v>
      </c>
      <c r="B565" s="68">
        <v>1</v>
      </c>
      <c r="C565" s="69">
        <v>5</v>
      </c>
      <c r="D565" s="69">
        <v>5</v>
      </c>
      <c r="E565" s="69">
        <v>4</v>
      </c>
      <c r="F565" s="69">
        <v>2</v>
      </c>
      <c r="G565" s="69">
        <v>5</v>
      </c>
      <c r="H565" s="69"/>
      <c r="I565" s="69"/>
      <c r="J565" s="70">
        <v>1</v>
      </c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Joey LaBadia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Mario Aquilar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Bennett Lawrence</v>
      </c>
      <c r="B568" s="58">
        <v>1</v>
      </c>
      <c r="C568" s="33">
        <v>4</v>
      </c>
      <c r="D568" s="33">
        <v>4</v>
      </c>
      <c r="E568" s="33">
        <v>0</v>
      </c>
      <c r="F568" s="33">
        <v>1</v>
      </c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M Esteves</v>
      </c>
      <c r="B569" s="68">
        <v>1</v>
      </c>
      <c r="C569" s="69">
        <v>4</v>
      </c>
      <c r="D569" s="69">
        <v>4</v>
      </c>
      <c r="E569" s="69">
        <v>0</v>
      </c>
      <c r="F569" s="69">
        <v>1</v>
      </c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Zach Hodza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Matt Streaman</v>
      </c>
      <c r="B571" s="68">
        <v>1</v>
      </c>
      <c r="C571" s="69">
        <v>4</v>
      </c>
      <c r="D571" s="69">
        <v>4</v>
      </c>
      <c r="E571" s="69">
        <v>1</v>
      </c>
      <c r="F571" s="69">
        <v>1</v>
      </c>
      <c r="G571" s="69">
        <v>1</v>
      </c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Ray Reynolds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Steve Venanco</v>
      </c>
      <c r="B573" s="68">
        <v>1</v>
      </c>
      <c r="C573" s="69">
        <v>4</v>
      </c>
      <c r="D573" s="69">
        <v>4</v>
      </c>
      <c r="E573" s="69">
        <v>2</v>
      </c>
      <c r="F573" s="69"/>
      <c r="G573" s="69">
        <v>1</v>
      </c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D Ceste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S DeMarco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C Lipford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Jeff Demers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Nate Rinas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>Will Hammond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>Ben Brian</v>
      </c>
      <c r="B580" s="58">
        <v>1</v>
      </c>
      <c r="C580" s="33">
        <v>4</v>
      </c>
      <c r="D580" s="33">
        <v>4</v>
      </c>
      <c r="E580" s="33">
        <v>1</v>
      </c>
      <c r="F580" s="33">
        <v>2</v>
      </c>
      <c r="G580" s="33">
        <v>1</v>
      </c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44</v>
      </c>
      <c r="D581" s="45">
        <f t="shared" ref="D581" si="130">SUM(D556:D580)</f>
        <v>44</v>
      </c>
      <c r="E581" s="44">
        <f t="shared" ref="E581" si="131">SUM(E556:E580)</f>
        <v>19</v>
      </c>
      <c r="F581" s="44">
        <f t="shared" ref="F581" si="132">SUM(F556:F580)</f>
        <v>16</v>
      </c>
      <c r="G581" s="44">
        <f t="shared" ref="G581" si="133">SUM(G556:G580)</f>
        <v>16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3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43332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41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Sean Camilli</v>
      </c>
      <c r="B588" s="58">
        <v>1</v>
      </c>
      <c r="C588" s="33">
        <v>5</v>
      </c>
      <c r="D588" s="33">
        <v>5</v>
      </c>
      <c r="E588" s="33">
        <v>0</v>
      </c>
      <c r="F588" s="33">
        <v>1</v>
      </c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A Magoulas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Chris Arnold</v>
      </c>
      <c r="B590" s="58">
        <v>1</v>
      </c>
      <c r="C590" s="33">
        <v>5</v>
      </c>
      <c r="D590" s="33">
        <v>5</v>
      </c>
      <c r="E590" s="33">
        <v>5</v>
      </c>
      <c r="F590" s="33">
        <v>3</v>
      </c>
      <c r="G590" s="33">
        <v>3</v>
      </c>
      <c r="H590" s="33"/>
      <c r="I590" s="33"/>
      <c r="J590" s="34">
        <v>1</v>
      </c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Mike DiMeglio</v>
      </c>
      <c r="B591" s="68">
        <v>1</v>
      </c>
      <c r="C591" s="69">
        <v>5</v>
      </c>
      <c r="D591" s="69">
        <v>5</v>
      </c>
      <c r="E591" s="69">
        <v>3</v>
      </c>
      <c r="F591" s="69">
        <v>2</v>
      </c>
      <c r="G591" s="69">
        <v>2</v>
      </c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Lou DiMeglio</v>
      </c>
      <c r="B592" s="58">
        <v>1</v>
      </c>
      <c r="C592" s="33">
        <v>5</v>
      </c>
      <c r="D592" s="33">
        <v>5</v>
      </c>
      <c r="E592" s="33">
        <v>2</v>
      </c>
      <c r="F592" s="33">
        <v>3</v>
      </c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C Renzoni</v>
      </c>
      <c r="B593" s="68">
        <v>1</v>
      </c>
      <c r="C593" s="69">
        <v>5</v>
      </c>
      <c r="D593" s="69">
        <v>4</v>
      </c>
      <c r="E593" s="69">
        <v>3</v>
      </c>
      <c r="F593" s="69">
        <v>1</v>
      </c>
      <c r="G593" s="69">
        <v>3</v>
      </c>
      <c r="H593" s="69">
        <v>1</v>
      </c>
      <c r="I593" s="69"/>
      <c r="J593" s="70">
        <v>1</v>
      </c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J Magri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Mike Kozlowski</v>
      </c>
      <c r="B595" s="68">
        <v>1</v>
      </c>
      <c r="C595" s="69">
        <v>4</v>
      </c>
      <c r="D595" s="69">
        <v>4</v>
      </c>
      <c r="E595" s="69">
        <v>2</v>
      </c>
      <c r="F595" s="69">
        <v>1</v>
      </c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Pete Ivanov</v>
      </c>
      <c r="B596" s="58">
        <v>1</v>
      </c>
      <c r="C596" s="33">
        <v>4</v>
      </c>
      <c r="D596" s="33">
        <v>3</v>
      </c>
      <c r="E596" s="33">
        <v>2</v>
      </c>
      <c r="F596" s="33">
        <v>1</v>
      </c>
      <c r="G596" s="33">
        <v>1</v>
      </c>
      <c r="H596" s="33"/>
      <c r="I596" s="33">
        <v>1</v>
      </c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Vinny Constentino</v>
      </c>
      <c r="B597" s="68">
        <v>1</v>
      </c>
      <c r="C597" s="69">
        <v>5</v>
      </c>
      <c r="D597" s="69">
        <v>5</v>
      </c>
      <c r="E597" s="69">
        <v>3</v>
      </c>
      <c r="F597" s="69">
        <v>3</v>
      </c>
      <c r="G597" s="69">
        <v>3</v>
      </c>
      <c r="H597" s="69"/>
      <c r="I597" s="69"/>
      <c r="J597" s="70">
        <v>1</v>
      </c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Joey LaBadia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Mario Aquilar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Bennett Lawrence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M Esteves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Zach Hodza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Matt Streaman</v>
      </c>
      <c r="B603" s="68">
        <v>1</v>
      </c>
      <c r="C603" s="69">
        <v>4</v>
      </c>
      <c r="D603" s="69">
        <v>4</v>
      </c>
      <c r="E603" s="69">
        <v>3</v>
      </c>
      <c r="F603" s="69">
        <v>1</v>
      </c>
      <c r="G603" s="69">
        <v>1</v>
      </c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Ray Reynolds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Steve Venanco</v>
      </c>
      <c r="B605" s="68">
        <v>1</v>
      </c>
      <c r="C605" s="69">
        <v>4</v>
      </c>
      <c r="D605" s="69">
        <v>4</v>
      </c>
      <c r="E605" s="69">
        <v>1</v>
      </c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D Ceste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S DeMarco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C Lipford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Jeff Demers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Nate Rinas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>Will Hammond</v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>Ben Brian</v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46</v>
      </c>
      <c r="D613" s="45">
        <f t="shared" ref="D613" si="138">SUM(D588:D612)</f>
        <v>44</v>
      </c>
      <c r="E613" s="44">
        <f t="shared" ref="E613" si="139">SUM(E588:E612)</f>
        <v>24</v>
      </c>
      <c r="F613" s="44">
        <f t="shared" ref="F613" si="140">SUM(F588:F612)</f>
        <v>16</v>
      </c>
      <c r="G613" s="44">
        <f t="shared" ref="G613" si="141">SUM(G588:G612)</f>
        <v>13</v>
      </c>
      <c r="H613" s="44">
        <f t="shared" ref="H613" si="142">SUM(H588:H612)</f>
        <v>1</v>
      </c>
      <c r="I613" s="44">
        <f t="shared" ref="I613" si="143">SUM(I588:I612)</f>
        <v>1</v>
      </c>
      <c r="J613" s="46">
        <f t="shared" ref="J613" si="144">SUM(J588:J612)</f>
        <v>3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43336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83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Sean Camilli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A Magoulas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Chris Arnold</v>
      </c>
      <c r="B622" s="58">
        <v>1</v>
      </c>
      <c r="C622" s="33">
        <v>4</v>
      </c>
      <c r="D622" s="33">
        <v>4</v>
      </c>
      <c r="E622" s="33">
        <v>3</v>
      </c>
      <c r="F622" s="33">
        <v>2</v>
      </c>
      <c r="G622" s="33">
        <v>1</v>
      </c>
      <c r="H622" s="33"/>
      <c r="I622" s="33"/>
      <c r="J622" s="34">
        <v>1</v>
      </c>
      <c r="L622" s="66" t="s">
        <v>81</v>
      </c>
    </row>
    <row r="623" spans="1:13" ht="20.25" customHeight="1">
      <c r="A623" s="12" t="str">
        <f>IF('Team Card'!$B$10="","",'Team Card'!$B$10)</f>
        <v>Mike DiMeglio</v>
      </c>
      <c r="B623" s="68">
        <v>1</v>
      </c>
      <c r="C623" s="69">
        <v>4</v>
      </c>
      <c r="D623" s="69">
        <v>4</v>
      </c>
      <c r="E623" s="69">
        <v>1</v>
      </c>
      <c r="F623" s="69"/>
      <c r="G623" s="69">
        <v>1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Lou DiMeglio</v>
      </c>
      <c r="B624" s="58">
        <v>1</v>
      </c>
      <c r="C624" s="33">
        <v>4</v>
      </c>
      <c r="D624" s="33">
        <v>4</v>
      </c>
      <c r="E624" s="33">
        <v>2</v>
      </c>
      <c r="F624" s="33"/>
      <c r="G624" s="33">
        <v>2</v>
      </c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C Renzoni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J Magri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Mike Kozlowski</v>
      </c>
      <c r="B627" s="68">
        <v>1</v>
      </c>
      <c r="C627" s="69">
        <v>4</v>
      </c>
      <c r="D627" s="69">
        <v>4</v>
      </c>
      <c r="E627" s="69">
        <v>2</v>
      </c>
      <c r="F627" s="69">
        <v>1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Pete Ivanov</v>
      </c>
      <c r="B628" s="58">
        <v>1</v>
      </c>
      <c r="C628" s="33">
        <v>4</v>
      </c>
      <c r="D628" s="33">
        <v>4</v>
      </c>
      <c r="E628" s="33">
        <v>1</v>
      </c>
      <c r="F628" s="33">
        <v>1</v>
      </c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Vinny Constentino</v>
      </c>
      <c r="B629" s="68">
        <v>1</v>
      </c>
      <c r="C629" s="69">
        <v>4</v>
      </c>
      <c r="D629" s="69">
        <v>4</v>
      </c>
      <c r="E629" s="69">
        <v>1</v>
      </c>
      <c r="F629" s="69">
        <v>1</v>
      </c>
      <c r="G629" s="69">
        <v>2</v>
      </c>
      <c r="H629" s="69"/>
      <c r="I629" s="69"/>
      <c r="J629" s="70">
        <v>1</v>
      </c>
      <c r="L629" s="67" t="s">
        <v>81</v>
      </c>
    </row>
    <row r="630" spans="1:12" ht="20.25" customHeight="1">
      <c r="A630" s="22" t="str">
        <f>IF('Team Card'!$B$17="","",'Team Card'!$B$17)</f>
        <v>Joey LaBadia</v>
      </c>
      <c r="B630" s="58">
        <v>1</v>
      </c>
      <c r="C630" s="33">
        <v>4</v>
      </c>
      <c r="D630" s="33">
        <v>4</v>
      </c>
      <c r="E630" s="33">
        <v>2</v>
      </c>
      <c r="F630" s="33">
        <v>1</v>
      </c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Mario Aquilar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Bennett Lawrence</v>
      </c>
      <c r="B632" s="58">
        <v>1</v>
      </c>
      <c r="C632" s="33">
        <v>3</v>
      </c>
      <c r="D632" s="33">
        <v>3</v>
      </c>
      <c r="E632" s="33">
        <v>1</v>
      </c>
      <c r="F632" s="33">
        <v>1</v>
      </c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M Esteves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Zach Hodza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Matt Streaman</v>
      </c>
      <c r="B635" s="68">
        <v>1</v>
      </c>
      <c r="C635" s="69">
        <v>4</v>
      </c>
      <c r="D635" s="69">
        <v>4</v>
      </c>
      <c r="E635" s="69">
        <v>1</v>
      </c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Ray Reynolds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Steve Venanco</v>
      </c>
      <c r="B637" s="68">
        <v>1</v>
      </c>
      <c r="C637" s="69">
        <v>4</v>
      </c>
      <c r="D637" s="69">
        <v>4</v>
      </c>
      <c r="E637" s="69">
        <v>2</v>
      </c>
      <c r="F637" s="69">
        <v>1</v>
      </c>
      <c r="G637" s="69">
        <v>1</v>
      </c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D Ceste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S DeMarco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C Lipford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Jeff Demers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Nate Rinas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>Will Hammond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>Ben Brian</v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39</v>
      </c>
      <c r="D645" s="45">
        <f t="shared" ref="D645" si="146">SUM(D620:D644)</f>
        <v>39</v>
      </c>
      <c r="E645" s="44">
        <f t="shared" ref="E645" si="147">SUM(E620:E644)</f>
        <v>16</v>
      </c>
      <c r="F645" s="44">
        <f t="shared" ref="F645" si="148">SUM(F620:F644)</f>
        <v>8</v>
      </c>
      <c r="G645" s="44">
        <f t="shared" ref="G645" si="149">SUM(G620:G644)</f>
        <v>7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2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2018-09-02T15:08:31Z</dcterms:modified>
</cp:coreProperties>
</file>